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16815" windowHeight="7125"/>
  </bookViews>
  <sheets>
    <sheet name="04-09" sheetId="3" r:id="rId1"/>
    <sheet name="07-09" sheetId="4" r:id="rId2"/>
    <sheet name="08-09" sheetId="5" r:id="rId3"/>
    <sheet name="09-09" sheetId="6" r:id="rId4"/>
    <sheet name="10-09" sheetId="7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5" i="7" l="1"/>
  <c r="N25" i="6"/>
  <c r="M10" i="5"/>
  <c r="N10" i="5" s="1"/>
  <c r="N26" i="5" s="1"/>
  <c r="M6" i="4"/>
  <c r="N6" i="4"/>
  <c r="N26" i="4" s="1"/>
  <c r="M8" i="4"/>
  <c r="N8" i="4"/>
  <c r="M10" i="4"/>
  <c r="N10" i="4" s="1"/>
  <c r="M11" i="3"/>
  <c r="N11" i="3" s="1"/>
  <c r="N26" i="3" s="1"/>
  <c r="M6" i="3"/>
  <c r="M5" i="3"/>
  <c r="M10" i="3"/>
  <c r="M12" i="3"/>
  <c r="M13" i="5"/>
  <c r="M4" i="6"/>
  <c r="I17" i="5"/>
  <c r="M14" i="4"/>
  <c r="M12" i="4"/>
  <c r="M4" i="4"/>
  <c r="M7" i="5"/>
  <c r="M5" i="6"/>
  <c r="M6" i="6"/>
  <c r="M7" i="6"/>
  <c r="I5" i="7"/>
  <c r="M4" i="7"/>
  <c r="I4" i="7"/>
  <c r="I7" i="6"/>
  <c r="I6" i="6"/>
  <c r="I5" i="6"/>
  <c r="M16" i="5"/>
  <c r="I16" i="5"/>
  <c r="I4" i="6"/>
  <c r="I14" i="4"/>
  <c r="I15" i="5"/>
  <c r="M14" i="5"/>
  <c r="I14" i="5"/>
  <c r="I13" i="5"/>
  <c r="M12" i="5"/>
  <c r="I12" i="5"/>
  <c r="M11" i="5"/>
  <c r="I11" i="5"/>
  <c r="M9" i="5"/>
  <c r="I10" i="5"/>
  <c r="I9" i="5"/>
  <c r="M8" i="5"/>
  <c r="I8" i="5"/>
  <c r="I7" i="5"/>
  <c r="M13" i="4"/>
  <c r="I13" i="4"/>
  <c r="I6" i="5"/>
  <c r="M5" i="5"/>
  <c r="I5" i="5"/>
  <c r="M4" i="5"/>
  <c r="I4" i="5"/>
  <c r="I12" i="4"/>
  <c r="M11" i="4"/>
  <c r="I11" i="4"/>
  <c r="M9" i="4"/>
  <c r="I10" i="4"/>
  <c r="I9" i="4"/>
  <c r="I8" i="4"/>
  <c r="I7" i="4"/>
  <c r="I6" i="4"/>
  <c r="I5" i="4"/>
  <c r="I12" i="3"/>
  <c r="I11" i="3"/>
  <c r="I4" i="4"/>
  <c r="I10" i="3"/>
  <c r="I9" i="3"/>
  <c r="M8" i="3"/>
  <c r="I8" i="3"/>
  <c r="M7" i="3"/>
  <c r="I7" i="3"/>
  <c r="I6" i="3"/>
  <c r="I5" i="3"/>
  <c r="I4" i="3"/>
</calcChain>
</file>

<file path=xl/sharedStrings.xml><?xml version="1.0" encoding="utf-8"?>
<sst xmlns="http://schemas.openxmlformats.org/spreadsheetml/2006/main" count="306" uniqueCount="151">
  <si>
    <t>Equipo</t>
  </si>
  <si>
    <t>Operador</t>
  </si>
  <si>
    <t>Actividad</t>
  </si>
  <si>
    <t xml:space="preserve">Horometro Inicial </t>
  </si>
  <si>
    <t>Horometro Final</t>
  </si>
  <si>
    <t>Total hrs.</t>
  </si>
  <si>
    <t>Capacidad</t>
  </si>
  <si>
    <t xml:space="preserve">Combustible </t>
  </si>
  <si>
    <t xml:space="preserve">Combustible  </t>
  </si>
  <si>
    <t>Maestranza</t>
  </si>
  <si>
    <t>Tanque</t>
  </si>
  <si>
    <t>Inical (%)</t>
  </si>
  <si>
    <t>Final (%)</t>
  </si>
  <si>
    <t>Consumido %</t>
  </si>
  <si>
    <t>litros</t>
  </si>
  <si>
    <t xml:space="preserve">Carguio </t>
  </si>
  <si>
    <t>Ubicación</t>
  </si>
  <si>
    <t>DM</t>
  </si>
  <si>
    <t>Barrio</t>
  </si>
  <si>
    <t>minicargador 10</t>
  </si>
  <si>
    <t>motoniveladora 46</t>
  </si>
  <si>
    <t>Freddy Quispe</t>
  </si>
  <si>
    <t>SURTIDOR</t>
  </si>
  <si>
    <t>volqueta 6327-EFG</t>
  </si>
  <si>
    <t>Fernando Oller</t>
  </si>
  <si>
    <t>Hernan Bejarano</t>
  </si>
  <si>
    <t>motoniveladora 47</t>
  </si>
  <si>
    <t>Ruben Suarez</t>
  </si>
  <si>
    <t>retroexcavadora 14</t>
  </si>
  <si>
    <t>motoniveladora 33</t>
  </si>
  <si>
    <t>motoniveladora 48</t>
  </si>
  <si>
    <t>retroexcavadora 12</t>
  </si>
  <si>
    <t>Eleodoro Alba</t>
  </si>
  <si>
    <t>volqueta 6327-ECU</t>
  </si>
  <si>
    <t>Ramon Daza</t>
  </si>
  <si>
    <t>volqueta 6327-EIT</t>
  </si>
  <si>
    <t>Hernan Candia</t>
  </si>
  <si>
    <t>Roly Osinaga</t>
  </si>
  <si>
    <t>volqueta 2843-IRU</t>
  </si>
  <si>
    <t>Felix Rengel</t>
  </si>
  <si>
    <t>volqueta 2254-ILF</t>
  </si>
  <si>
    <t>volqueta 2831-ZII</t>
  </si>
  <si>
    <t>carguio de combustible</t>
  </si>
  <si>
    <t>volqueta 6327-EBR</t>
  </si>
  <si>
    <t>Julio Deluque</t>
  </si>
  <si>
    <t>Victor Laveran</t>
  </si>
  <si>
    <t>motoniveladora 44</t>
  </si>
  <si>
    <t>motoniveladora 28</t>
  </si>
  <si>
    <t>Justo Arias</t>
  </si>
  <si>
    <t>Iver Flores</t>
  </si>
  <si>
    <t>volqueta 6327-EHP</t>
  </si>
  <si>
    <t>motoniveladora 49</t>
  </si>
  <si>
    <t>Elvis Rivero</t>
  </si>
  <si>
    <t xml:space="preserve">SURTIDOR </t>
  </si>
  <si>
    <t>Las Cabañas</t>
  </si>
  <si>
    <t>Cuneteado y perfilado de calles</t>
  </si>
  <si>
    <t>Cristal Guajojo</t>
  </si>
  <si>
    <t>carguio de materialde relleno y apertura de cuneta</t>
  </si>
  <si>
    <t xml:space="preserve">mantenimiento de calles </t>
  </si>
  <si>
    <t>mantenimiento de vias no pavimentadas</t>
  </si>
  <si>
    <t>se revento manguera, hidraulica</t>
  </si>
  <si>
    <t>volqueta ZII</t>
  </si>
  <si>
    <t>Jose Luis Caba</t>
  </si>
  <si>
    <t>parte diario incompleto</t>
  </si>
  <si>
    <t>Magisterio Sur</t>
  </si>
  <si>
    <t>Traslado de relleno</t>
  </si>
  <si>
    <t>parte diario incompleto -falta engrase</t>
  </si>
  <si>
    <t xml:space="preserve">Fernando Oller </t>
  </si>
  <si>
    <t xml:space="preserve">traslado de equipo, relleno calles </t>
  </si>
  <si>
    <t>universitario sur</t>
  </si>
  <si>
    <t>Wilder Nogales</t>
  </si>
  <si>
    <t>traslado de material</t>
  </si>
  <si>
    <t>falta engrasar</t>
  </si>
  <si>
    <t xml:space="preserve">Elvis Rivero </t>
  </si>
  <si>
    <t>Hugo  Moreno</t>
  </si>
  <si>
    <t>Ayuda a lo gomeros Maestranza</t>
  </si>
  <si>
    <t>minicargador 8</t>
  </si>
  <si>
    <t>solo movimiento maestranza</t>
  </si>
  <si>
    <t>acopio</t>
  </si>
  <si>
    <t>carguio de material y esparcido</t>
  </si>
  <si>
    <t>necesita engrase</t>
  </si>
  <si>
    <t>acopio abasto</t>
  </si>
  <si>
    <t>Carlos Suarez</t>
  </si>
  <si>
    <t>traslado de material de relleno para motoniveladora</t>
  </si>
  <si>
    <t>acopio al dm-10</t>
  </si>
  <si>
    <t>Julio Cesar Deluque</t>
  </si>
  <si>
    <t>Calibre de llantas y engrase</t>
  </si>
  <si>
    <t>transporte de material de relleno</t>
  </si>
  <si>
    <t>se solicita hacer ver el marcador de combustible</t>
  </si>
  <si>
    <t>valle hermoso</t>
  </si>
  <si>
    <t>volqueta 2800-spa</t>
  </si>
  <si>
    <t>carguio de material para relleno</t>
  </si>
  <si>
    <t>arboleda de fatima</t>
  </si>
  <si>
    <t>traslado de relleno con volqeuta 6 viajes</t>
  </si>
  <si>
    <t>mantenimiento de via</t>
  </si>
  <si>
    <t>sin combustible y engrase</t>
  </si>
  <si>
    <t>maestranza</t>
  </si>
  <si>
    <t>excavadora</t>
  </si>
  <si>
    <t>limpieza de tolva en maestranza</t>
  </si>
  <si>
    <t>no marca aguja de combustible</t>
  </si>
  <si>
    <t>mantenimiento de calle no pavimentadas</t>
  </si>
  <si>
    <t xml:space="preserve">llanta en mal estado </t>
  </si>
  <si>
    <t>Goel Rossel</t>
  </si>
  <si>
    <t xml:space="preserve">traslado de basura </t>
  </si>
  <si>
    <t>comunidad santa fe</t>
  </si>
  <si>
    <t>Traslado de equipo</t>
  </si>
  <si>
    <t>santa fe</t>
  </si>
  <si>
    <t>carguio de relleno</t>
  </si>
  <si>
    <t>Hacer mantenimiento y cambio de uses</t>
  </si>
  <si>
    <t>palenque coronel</t>
  </si>
  <si>
    <t>Transporte de material</t>
  </si>
  <si>
    <t>carguio de material para calle</t>
  </si>
  <si>
    <t>calibrada de llante, engrase gral.</t>
  </si>
  <si>
    <t>retroexcavadora 17</t>
  </si>
  <si>
    <t>Rolando Rioja</t>
  </si>
  <si>
    <t>carguio de losetas y carguio de diesel</t>
  </si>
  <si>
    <t>Navidad</t>
  </si>
  <si>
    <t>traslado de la unida ida y vuelta</t>
  </si>
  <si>
    <t>volqueta 2135-PKN</t>
  </si>
  <si>
    <t>HernanBejarano</t>
  </si>
  <si>
    <t>8 de marzo</t>
  </si>
  <si>
    <t>grasa mantenimiento al botellon</t>
  </si>
  <si>
    <t>Leonardo Moreno</t>
  </si>
  <si>
    <t>perfilado y cuneteado, mantenimineto de calles</t>
  </si>
  <si>
    <t>transporte material de relleno para mantenimiento de calles</t>
  </si>
  <si>
    <t>engrasar suspensión</t>
  </si>
  <si>
    <t>traslado de relleno</t>
  </si>
  <si>
    <t>carguio de relleno 19 volquetadas</t>
  </si>
  <si>
    <t>traslado de Mastil de maestran a SMOP</t>
  </si>
  <si>
    <t>traslado de material en maestranza</t>
  </si>
  <si>
    <t>Roli Osinaga</t>
  </si>
  <si>
    <t>Final (%) y en Lts.</t>
  </si>
  <si>
    <t>Consumido % y Lts.</t>
  </si>
  <si>
    <t>Inical (%) y Lts.</t>
  </si>
  <si>
    <t>Final (%) y Lts.</t>
  </si>
  <si>
    <t>Final (%)y Lts.</t>
  </si>
  <si>
    <t>Recojo de losetas</t>
  </si>
  <si>
    <t>motoniveladora case 44</t>
  </si>
  <si>
    <t>mantenimiento de cales no pavimentada</t>
  </si>
  <si>
    <t>N/A</t>
  </si>
  <si>
    <t>Carga Lts</t>
  </si>
  <si>
    <t>CONSUMO DIA EN LT</t>
  </si>
  <si>
    <t xml:space="preserve">cargo en el dia </t>
  </si>
  <si>
    <t>flotador de tanque en mal estado</t>
  </si>
  <si>
    <t>APOYO</t>
  </si>
  <si>
    <t>Nº</t>
  </si>
  <si>
    <t>Observaciones</t>
  </si>
  <si>
    <t xml:space="preserve">parte diario incompleto-engrase Gral. </t>
  </si>
  <si>
    <t>n/a</t>
  </si>
  <si>
    <t>CONSUMO Lts. DEL 04 al 09</t>
  </si>
  <si>
    <t>CONSUMO DIA EN Lts.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</si>
</sst>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5" borderId="9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center" vertical="center"/>
    </xf>
    <xf numFmtId="0" fontId="1" fillId="7" borderId="15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workbookViewId="0">
      <pane ySplit="3" topLeftCell="A4" activePane="bottomLeft" state="frozen"/>
      <selection activeCell="B1" sqref="B1"/>
      <selection pane="bottomLeft" activeCell="E11" sqref="E11"/>
    </sheetView>
  </sheetViews>
  <sheetFormatPr baseColWidth="10" defaultColWidth="11.42578125" defaultRowHeight="12.75" x14ac:dyDescent="0.25"/>
  <cols>
    <col min="1" max="1" width="3.140625" style="8" bestFit="1" customWidth="1"/>
    <col min="2" max="2" width="4.5703125" style="8" bestFit="1" customWidth="1"/>
    <col min="3" max="3" width="11.42578125" style="26"/>
    <col min="4" max="4" width="19" style="8" customWidth="1"/>
    <col min="5" max="6" width="11.42578125" style="8"/>
    <col min="7" max="7" width="17" style="8" bestFit="1" customWidth="1"/>
    <col min="8" max="8" width="15.42578125" style="8" bestFit="1" customWidth="1"/>
    <col min="9" max="10" width="11.42578125" style="8"/>
    <col min="11" max="11" width="11.7109375" style="8" customWidth="1"/>
    <col min="12" max="12" width="13.5703125" style="8" bestFit="1" customWidth="1"/>
    <col min="13" max="15" width="11.42578125" style="8"/>
    <col min="16" max="16" width="12.7109375" style="8" bestFit="1" customWidth="1"/>
    <col min="17" max="16384" width="11.42578125" style="8"/>
  </cols>
  <sheetData>
    <row r="1" spans="1:16" ht="13.5" thickBot="1" x14ac:dyDescent="0.3"/>
    <row r="2" spans="1:16" x14ac:dyDescent="0.25">
      <c r="A2" s="37" t="s">
        <v>145</v>
      </c>
      <c r="B2" s="38" t="s">
        <v>16</v>
      </c>
      <c r="C2" s="39"/>
      <c r="D2" s="40" t="s">
        <v>0</v>
      </c>
      <c r="E2" s="40" t="s">
        <v>1</v>
      </c>
      <c r="F2" s="40" t="s">
        <v>2</v>
      </c>
      <c r="G2" s="51" t="s">
        <v>3</v>
      </c>
      <c r="H2" s="51" t="s">
        <v>4</v>
      </c>
      <c r="I2" s="40" t="s">
        <v>5</v>
      </c>
      <c r="J2" s="51" t="s">
        <v>6</v>
      </c>
      <c r="K2" s="51" t="s">
        <v>7</v>
      </c>
      <c r="L2" s="51" t="s">
        <v>7</v>
      </c>
      <c r="M2" s="51" t="s">
        <v>8</v>
      </c>
      <c r="N2" s="51" t="s">
        <v>7</v>
      </c>
      <c r="O2" s="51" t="s">
        <v>7</v>
      </c>
      <c r="P2" s="41" t="s">
        <v>146</v>
      </c>
    </row>
    <row r="3" spans="1:16" ht="13.5" thickBot="1" x14ac:dyDescent="0.3">
      <c r="A3" s="46"/>
      <c r="B3" s="47" t="s">
        <v>17</v>
      </c>
      <c r="C3" s="48" t="s">
        <v>18</v>
      </c>
      <c r="D3" s="49"/>
      <c r="E3" s="49"/>
      <c r="F3" s="49"/>
      <c r="G3" s="52" t="s">
        <v>9</v>
      </c>
      <c r="H3" s="52" t="s">
        <v>9</v>
      </c>
      <c r="I3" s="49"/>
      <c r="J3" s="52" t="s">
        <v>10</v>
      </c>
      <c r="K3" s="52" t="s">
        <v>133</v>
      </c>
      <c r="L3" s="52" t="s">
        <v>134</v>
      </c>
      <c r="M3" s="52" t="s">
        <v>13</v>
      </c>
      <c r="N3" s="53" t="s">
        <v>14</v>
      </c>
      <c r="O3" s="52" t="s">
        <v>15</v>
      </c>
      <c r="P3" s="50"/>
    </row>
    <row r="4" spans="1:16" ht="25.5" x14ac:dyDescent="0.25">
      <c r="A4" s="42">
        <v>1</v>
      </c>
      <c r="B4" s="43" t="s">
        <v>139</v>
      </c>
      <c r="C4" s="44" t="s">
        <v>139</v>
      </c>
      <c r="D4" s="43" t="s">
        <v>51</v>
      </c>
      <c r="E4" s="43" t="s">
        <v>52</v>
      </c>
      <c r="F4" s="44" t="s">
        <v>53</v>
      </c>
      <c r="G4" s="43">
        <v>1961.6</v>
      </c>
      <c r="H4" s="43">
        <v>1962.5</v>
      </c>
      <c r="I4" s="43">
        <f t="shared" ref="I4:I12" si="0">H4-G4</f>
        <v>0.90000000000009095</v>
      </c>
      <c r="J4" s="43">
        <v>220</v>
      </c>
      <c r="K4" s="43">
        <v>26</v>
      </c>
      <c r="L4" s="43">
        <v>24</v>
      </c>
      <c r="M4" s="43">
        <v>2</v>
      </c>
      <c r="N4" s="43">
        <v>52</v>
      </c>
      <c r="O4" s="43"/>
      <c r="P4" s="45" t="s">
        <v>63</v>
      </c>
    </row>
    <row r="5" spans="1:16" ht="38.25" x14ac:dyDescent="0.25">
      <c r="A5" s="27">
        <v>2</v>
      </c>
      <c r="B5" s="3">
        <v>1</v>
      </c>
      <c r="C5" s="5" t="s">
        <v>54</v>
      </c>
      <c r="D5" s="5" t="s">
        <v>137</v>
      </c>
      <c r="E5" s="3" t="s">
        <v>37</v>
      </c>
      <c r="F5" s="5" t="s">
        <v>55</v>
      </c>
      <c r="G5" s="3">
        <v>8367.25</v>
      </c>
      <c r="H5" s="3">
        <v>8370.2800000000007</v>
      </c>
      <c r="I5" s="3">
        <f t="shared" si="0"/>
        <v>3.0300000000006548</v>
      </c>
      <c r="J5" s="3">
        <v>356</v>
      </c>
      <c r="K5" s="3">
        <v>240</v>
      </c>
      <c r="L5" s="12">
        <v>200</v>
      </c>
      <c r="M5" s="3">
        <f>SUM(K5-L5)</f>
        <v>40</v>
      </c>
      <c r="N5" s="3">
        <v>40</v>
      </c>
      <c r="O5" s="11"/>
      <c r="P5" s="45" t="s">
        <v>63</v>
      </c>
    </row>
    <row r="6" spans="1:16" ht="51" x14ac:dyDescent="0.25">
      <c r="A6" s="27">
        <v>3</v>
      </c>
      <c r="B6" s="3">
        <v>9</v>
      </c>
      <c r="C6" s="5" t="s">
        <v>69</v>
      </c>
      <c r="D6" s="3" t="s">
        <v>20</v>
      </c>
      <c r="E6" s="5" t="s">
        <v>21</v>
      </c>
      <c r="F6" s="5" t="s">
        <v>138</v>
      </c>
      <c r="G6" s="3">
        <v>2173.6999999999998</v>
      </c>
      <c r="H6" s="3">
        <v>2180.1</v>
      </c>
      <c r="I6" s="3">
        <f t="shared" si="0"/>
        <v>6.4000000000000909</v>
      </c>
      <c r="J6" s="3">
        <v>220</v>
      </c>
      <c r="K6" s="3">
        <v>142</v>
      </c>
      <c r="L6" s="12">
        <v>50</v>
      </c>
      <c r="M6" s="3">
        <f>K6-L6</f>
        <v>92</v>
      </c>
      <c r="N6" s="3">
        <v>92</v>
      </c>
      <c r="O6" s="3"/>
      <c r="P6" s="15" t="s">
        <v>147</v>
      </c>
    </row>
    <row r="7" spans="1:16" ht="63.75" x14ac:dyDescent="0.25">
      <c r="A7" s="27">
        <v>4</v>
      </c>
      <c r="B7" s="3">
        <v>8</v>
      </c>
      <c r="C7" s="5" t="s">
        <v>56</v>
      </c>
      <c r="D7" s="3" t="s">
        <v>31</v>
      </c>
      <c r="E7" s="3" t="s">
        <v>32</v>
      </c>
      <c r="F7" s="5" t="s">
        <v>57</v>
      </c>
      <c r="G7" s="3">
        <v>2724.7</v>
      </c>
      <c r="H7" s="3">
        <v>2732</v>
      </c>
      <c r="I7" s="3">
        <f t="shared" si="0"/>
        <v>7.3000000000001819</v>
      </c>
      <c r="J7" s="3">
        <v>165</v>
      </c>
      <c r="K7" s="3">
        <v>100</v>
      </c>
      <c r="L7" s="3">
        <v>55</v>
      </c>
      <c r="M7" s="3">
        <f>K7-L7</f>
        <v>45</v>
      </c>
      <c r="N7" s="3">
        <v>74</v>
      </c>
      <c r="O7" s="3"/>
      <c r="P7" s="15"/>
    </row>
    <row r="8" spans="1:16" ht="25.5" x14ac:dyDescent="0.25">
      <c r="A8" s="27">
        <v>5</v>
      </c>
      <c r="B8" s="3">
        <v>8</v>
      </c>
      <c r="C8" s="5" t="s">
        <v>56</v>
      </c>
      <c r="D8" s="3" t="s">
        <v>29</v>
      </c>
      <c r="E8" s="3" t="s">
        <v>48</v>
      </c>
      <c r="F8" s="5" t="s">
        <v>58</v>
      </c>
      <c r="G8" s="3">
        <v>2947.3</v>
      </c>
      <c r="H8" s="3">
        <v>2954.4</v>
      </c>
      <c r="I8" s="3">
        <f t="shared" si="0"/>
        <v>7.0999999999999091</v>
      </c>
      <c r="J8" s="3">
        <v>300</v>
      </c>
      <c r="K8" s="3">
        <v>195</v>
      </c>
      <c r="L8" s="3">
        <v>118</v>
      </c>
      <c r="M8" s="3">
        <f>SUM(K8-L8)</f>
        <v>77</v>
      </c>
      <c r="N8" s="3">
        <v>77</v>
      </c>
      <c r="O8" s="3"/>
      <c r="P8" s="15"/>
    </row>
    <row r="9" spans="1:16" ht="51" x14ac:dyDescent="0.25">
      <c r="A9" s="27">
        <v>6</v>
      </c>
      <c r="B9" s="3">
        <v>8</v>
      </c>
      <c r="C9" s="5" t="s">
        <v>56</v>
      </c>
      <c r="D9" s="3" t="s">
        <v>47</v>
      </c>
      <c r="E9" s="3" t="s">
        <v>48</v>
      </c>
      <c r="F9" s="5" t="s">
        <v>59</v>
      </c>
      <c r="G9" s="3">
        <v>105.5</v>
      </c>
      <c r="H9" s="3">
        <v>107.5</v>
      </c>
      <c r="I9" s="3">
        <f t="shared" si="0"/>
        <v>2</v>
      </c>
      <c r="J9" s="3">
        <v>300</v>
      </c>
      <c r="K9" s="3">
        <v>300</v>
      </c>
      <c r="L9" s="3">
        <v>280</v>
      </c>
      <c r="M9" s="3">
        <v>20</v>
      </c>
      <c r="N9" s="3">
        <v>20</v>
      </c>
      <c r="O9" s="3"/>
      <c r="P9" s="15" t="s">
        <v>60</v>
      </c>
    </row>
    <row r="10" spans="1:16" ht="25.5" x14ac:dyDescent="0.25">
      <c r="A10" s="27">
        <v>7</v>
      </c>
      <c r="B10" s="3">
        <v>8</v>
      </c>
      <c r="C10" s="5" t="s">
        <v>56</v>
      </c>
      <c r="D10" s="3" t="s">
        <v>61</v>
      </c>
      <c r="E10" s="5" t="s">
        <v>62</v>
      </c>
      <c r="F10" s="3"/>
      <c r="G10" s="3">
        <v>155418</v>
      </c>
      <c r="H10" s="3">
        <v>155485</v>
      </c>
      <c r="I10" s="3">
        <f t="shared" si="0"/>
        <v>67</v>
      </c>
      <c r="J10" s="3">
        <v>305</v>
      </c>
      <c r="K10" s="3">
        <v>305</v>
      </c>
      <c r="L10" s="12">
        <v>270</v>
      </c>
      <c r="M10" s="3">
        <f>SUM(K10-L10)</f>
        <v>35</v>
      </c>
      <c r="N10" s="3">
        <v>35</v>
      </c>
      <c r="O10" s="3"/>
      <c r="P10" s="15" t="s">
        <v>63</v>
      </c>
    </row>
    <row r="11" spans="1:16" ht="51" x14ac:dyDescent="0.25">
      <c r="A11" s="27">
        <v>8</v>
      </c>
      <c r="B11" s="3">
        <v>8</v>
      </c>
      <c r="C11" s="5" t="s">
        <v>56</v>
      </c>
      <c r="D11" s="3" t="s">
        <v>23</v>
      </c>
      <c r="E11" s="3" t="s">
        <v>67</v>
      </c>
      <c r="F11" s="5" t="s">
        <v>68</v>
      </c>
      <c r="G11" s="3">
        <v>21905</v>
      </c>
      <c r="H11" s="3">
        <v>21966</v>
      </c>
      <c r="I11" s="3">
        <f t="shared" si="0"/>
        <v>61</v>
      </c>
      <c r="J11" s="3">
        <v>230</v>
      </c>
      <c r="K11" s="3">
        <v>100</v>
      </c>
      <c r="L11" s="12">
        <v>90</v>
      </c>
      <c r="M11" s="3">
        <f>K11-L11</f>
        <v>10</v>
      </c>
      <c r="N11" s="3">
        <f>M11*J11/100</f>
        <v>23</v>
      </c>
      <c r="O11" s="3"/>
      <c r="P11" s="15"/>
    </row>
    <row r="12" spans="1:16" ht="25.5" x14ac:dyDescent="0.25">
      <c r="A12" s="27">
        <v>9</v>
      </c>
      <c r="B12" s="3">
        <v>9</v>
      </c>
      <c r="C12" s="5" t="s">
        <v>69</v>
      </c>
      <c r="D12" s="3" t="s">
        <v>50</v>
      </c>
      <c r="E12" s="3" t="s">
        <v>70</v>
      </c>
      <c r="F12" s="5" t="s">
        <v>71</v>
      </c>
      <c r="G12" s="3">
        <v>23037</v>
      </c>
      <c r="H12" s="3">
        <v>23114</v>
      </c>
      <c r="I12" s="3">
        <f t="shared" si="0"/>
        <v>77</v>
      </c>
      <c r="J12" s="3">
        <v>230</v>
      </c>
      <c r="K12" s="3">
        <v>100</v>
      </c>
      <c r="L12" s="3">
        <v>93</v>
      </c>
      <c r="M12" s="3">
        <f>K12-L12</f>
        <v>7</v>
      </c>
      <c r="N12" s="3">
        <v>16</v>
      </c>
      <c r="O12" s="3"/>
      <c r="P12" s="16" t="s">
        <v>72</v>
      </c>
    </row>
    <row r="13" spans="1:16" x14ac:dyDescent="0.25">
      <c r="A13" s="27">
        <v>10</v>
      </c>
      <c r="B13" s="3"/>
      <c r="C13" s="5"/>
      <c r="D13" s="3"/>
      <c r="E13" s="3"/>
      <c r="F13" s="3"/>
      <c r="G13" s="3"/>
      <c r="H13" s="3"/>
      <c r="I13" s="3"/>
      <c r="J13" s="3"/>
      <c r="K13" s="3"/>
      <c r="L13" s="12"/>
      <c r="M13" s="3"/>
      <c r="N13" s="3"/>
      <c r="O13" s="3"/>
      <c r="P13" s="15"/>
    </row>
    <row r="14" spans="1:16" x14ac:dyDescent="0.25">
      <c r="A14" s="27">
        <v>11</v>
      </c>
      <c r="B14" s="3"/>
      <c r="C14" s="5"/>
      <c r="D14" s="3"/>
      <c r="E14" s="3"/>
      <c r="F14" s="3"/>
      <c r="G14" s="3"/>
      <c r="H14" s="3"/>
      <c r="I14" s="3"/>
      <c r="J14" s="3"/>
      <c r="K14" s="3"/>
      <c r="L14" s="12"/>
      <c r="M14" s="3"/>
      <c r="N14" s="3"/>
      <c r="O14" s="3"/>
      <c r="P14" s="15"/>
    </row>
    <row r="15" spans="1:16" x14ac:dyDescent="0.25">
      <c r="A15" s="27">
        <v>12</v>
      </c>
      <c r="B15" s="3"/>
      <c r="C15" s="5"/>
      <c r="D15" s="3"/>
      <c r="E15" s="3"/>
      <c r="F15" s="3"/>
      <c r="G15" s="3"/>
      <c r="H15" s="3"/>
      <c r="I15" s="3"/>
      <c r="J15" s="3"/>
      <c r="K15" s="3"/>
      <c r="L15" s="12"/>
      <c r="M15" s="3"/>
      <c r="N15" s="3"/>
      <c r="O15" s="3"/>
      <c r="P15" s="15"/>
    </row>
    <row r="16" spans="1:16" x14ac:dyDescent="0.25">
      <c r="A16" s="27">
        <v>13</v>
      </c>
      <c r="B16" s="3"/>
      <c r="C16" s="5"/>
      <c r="D16" s="3"/>
      <c r="E16" s="3"/>
      <c r="F16" s="3"/>
      <c r="G16" s="3"/>
      <c r="H16" s="3"/>
      <c r="I16" s="3"/>
      <c r="J16" s="3"/>
      <c r="K16" s="12"/>
      <c r="L16" s="12"/>
      <c r="M16" s="3"/>
      <c r="N16" s="3"/>
      <c r="O16" s="3"/>
      <c r="P16" s="15"/>
    </row>
    <row r="17" spans="1:16" x14ac:dyDescent="0.25">
      <c r="A17" s="27">
        <v>14</v>
      </c>
      <c r="B17" s="3"/>
      <c r="C17" s="5"/>
      <c r="D17" s="3"/>
      <c r="E17" s="3"/>
      <c r="F17" s="3"/>
      <c r="G17" s="3"/>
      <c r="H17" s="3"/>
      <c r="I17" s="3"/>
      <c r="J17" s="3"/>
      <c r="K17" s="12"/>
      <c r="L17" s="12"/>
      <c r="M17" s="3"/>
      <c r="N17" s="3"/>
      <c r="O17" s="3"/>
      <c r="P17" s="15"/>
    </row>
    <row r="18" spans="1:16" x14ac:dyDescent="0.25">
      <c r="A18" s="27">
        <v>15</v>
      </c>
      <c r="B18" s="3"/>
      <c r="C18" s="5"/>
      <c r="D18" s="3"/>
      <c r="E18" s="3"/>
      <c r="F18" s="3"/>
      <c r="G18" s="3"/>
      <c r="H18" s="3"/>
      <c r="I18" s="3"/>
      <c r="J18" s="3"/>
      <c r="K18" s="12"/>
      <c r="L18" s="12"/>
      <c r="M18" s="3"/>
      <c r="N18" s="3"/>
      <c r="O18" s="3"/>
      <c r="P18" s="15"/>
    </row>
    <row r="19" spans="1:16" x14ac:dyDescent="0.25">
      <c r="A19" s="27">
        <v>16</v>
      </c>
      <c r="B19" s="3"/>
      <c r="C19" s="5"/>
      <c r="D19" s="3"/>
      <c r="E19" s="3"/>
      <c r="F19" s="3"/>
      <c r="G19" s="3"/>
      <c r="H19" s="3"/>
      <c r="I19" s="3"/>
      <c r="J19" s="3"/>
      <c r="K19" s="12"/>
      <c r="L19" s="12"/>
      <c r="M19" s="13"/>
      <c r="N19" s="3"/>
      <c r="O19" s="3"/>
      <c r="P19" s="17"/>
    </row>
    <row r="20" spans="1:16" x14ac:dyDescent="0.25">
      <c r="A20" s="27">
        <v>17</v>
      </c>
      <c r="B20" s="3"/>
      <c r="C20" s="5"/>
      <c r="D20" s="13"/>
      <c r="E20" s="3"/>
      <c r="F20" s="3"/>
      <c r="G20" s="3"/>
      <c r="H20" s="3"/>
      <c r="I20" s="3"/>
      <c r="J20" s="3"/>
      <c r="K20" s="12"/>
      <c r="L20" s="12"/>
      <c r="M20" s="3"/>
      <c r="N20" s="3"/>
      <c r="O20" s="3"/>
      <c r="P20" s="15"/>
    </row>
    <row r="21" spans="1:16" x14ac:dyDescent="0.25">
      <c r="A21" s="28">
        <v>18</v>
      </c>
      <c r="B21" s="13"/>
      <c r="C21" s="10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8"/>
    </row>
    <row r="22" spans="1:16" x14ac:dyDescent="0.25">
      <c r="A22" s="27">
        <v>19</v>
      </c>
      <c r="B22" s="3"/>
      <c r="C22" s="5"/>
      <c r="D22" s="3"/>
      <c r="E22" s="3"/>
      <c r="F22" s="3"/>
      <c r="G22" s="3"/>
      <c r="H22" s="3"/>
      <c r="I22" s="3"/>
      <c r="J22" s="10"/>
      <c r="K22" s="3"/>
      <c r="L22" s="3"/>
      <c r="M22" s="3"/>
      <c r="N22" s="3"/>
      <c r="O22" s="3"/>
      <c r="P22" s="15"/>
    </row>
    <row r="23" spans="1:16" ht="13.5" thickBot="1" x14ac:dyDescent="0.3">
      <c r="A23" s="29">
        <v>20</v>
      </c>
      <c r="B23" s="30"/>
      <c r="C23" s="31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2"/>
      <c r="O23" s="30"/>
      <c r="P23" s="19"/>
    </row>
    <row r="25" spans="1:16" ht="13.5" thickBot="1" x14ac:dyDescent="0.3"/>
    <row r="26" spans="1:16" ht="13.5" thickBot="1" x14ac:dyDescent="0.3">
      <c r="K26" s="33" t="s">
        <v>141</v>
      </c>
      <c r="L26" s="34"/>
      <c r="M26" s="35"/>
      <c r="N26" s="36">
        <f>SUM(N4:N23)</f>
        <v>429</v>
      </c>
    </row>
  </sheetData>
  <mergeCells count="8">
    <mergeCell ref="P2:P3"/>
    <mergeCell ref="K26:M26"/>
    <mergeCell ref="I2:I3"/>
    <mergeCell ref="B2:C2"/>
    <mergeCell ref="D2:D3"/>
    <mergeCell ref="E2:E3"/>
    <mergeCell ref="F2:F3"/>
    <mergeCell ref="A2:A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workbookViewId="0">
      <pane ySplit="3" topLeftCell="A4" activePane="bottomLeft" state="frozen"/>
      <selection pane="bottomLeft" activeCell="L7" sqref="L7"/>
    </sheetView>
  </sheetViews>
  <sheetFormatPr baseColWidth="10" defaultColWidth="11.42578125" defaultRowHeight="12.75" x14ac:dyDescent="0.25"/>
  <cols>
    <col min="1" max="1" width="3.140625" style="8" bestFit="1" customWidth="1"/>
    <col min="2" max="2" width="3.7109375" style="8" bestFit="1" customWidth="1"/>
    <col min="3" max="3" width="11.7109375" style="8" customWidth="1"/>
    <col min="4" max="4" width="13" style="8" customWidth="1"/>
    <col min="5" max="6" width="11.42578125" style="8"/>
    <col min="7" max="7" width="15" style="8" bestFit="1" customWidth="1"/>
    <col min="8" max="8" width="13.85546875" style="8" bestFit="1" customWidth="1"/>
    <col min="9" max="15" width="11.42578125" style="8"/>
    <col min="16" max="16" width="12.7109375" style="8" bestFit="1" customWidth="1"/>
    <col min="17" max="16384" width="11.42578125" style="8"/>
  </cols>
  <sheetData>
    <row r="1" spans="1:16" ht="13.5" thickBot="1" x14ac:dyDescent="0.3"/>
    <row r="2" spans="1:16" x14ac:dyDescent="0.25">
      <c r="A2" s="37" t="s">
        <v>145</v>
      </c>
      <c r="B2" s="38" t="s">
        <v>16</v>
      </c>
      <c r="C2" s="39"/>
      <c r="D2" s="40" t="s">
        <v>0</v>
      </c>
      <c r="E2" s="40" t="s">
        <v>1</v>
      </c>
      <c r="F2" s="40" t="s">
        <v>2</v>
      </c>
      <c r="G2" s="51" t="s">
        <v>3</v>
      </c>
      <c r="H2" s="51" t="s">
        <v>4</v>
      </c>
      <c r="I2" s="40" t="s">
        <v>5</v>
      </c>
      <c r="J2" s="51" t="s">
        <v>6</v>
      </c>
      <c r="K2" s="51" t="s">
        <v>7</v>
      </c>
      <c r="L2" s="51" t="s">
        <v>7</v>
      </c>
      <c r="M2" s="51" t="s">
        <v>8</v>
      </c>
      <c r="N2" s="51" t="s">
        <v>7</v>
      </c>
      <c r="O2" s="51" t="s">
        <v>7</v>
      </c>
      <c r="P2" s="41" t="s">
        <v>146</v>
      </c>
    </row>
    <row r="3" spans="1:16" ht="13.5" thickBot="1" x14ac:dyDescent="0.3">
      <c r="A3" s="46"/>
      <c r="B3" s="47" t="s">
        <v>17</v>
      </c>
      <c r="C3" s="47" t="s">
        <v>18</v>
      </c>
      <c r="D3" s="49"/>
      <c r="E3" s="49"/>
      <c r="F3" s="49"/>
      <c r="G3" s="52" t="s">
        <v>9</v>
      </c>
      <c r="H3" s="52" t="s">
        <v>9</v>
      </c>
      <c r="I3" s="49"/>
      <c r="J3" s="52" t="s">
        <v>10</v>
      </c>
      <c r="K3" s="52" t="s">
        <v>133</v>
      </c>
      <c r="L3" s="52" t="s">
        <v>134</v>
      </c>
      <c r="M3" s="52" t="s">
        <v>13</v>
      </c>
      <c r="N3" s="53" t="s">
        <v>14</v>
      </c>
      <c r="O3" s="52" t="s">
        <v>140</v>
      </c>
      <c r="P3" s="50"/>
    </row>
    <row r="4" spans="1:16" ht="38.25" x14ac:dyDescent="0.25">
      <c r="A4" s="42">
        <v>1</v>
      </c>
      <c r="B4" s="43">
        <v>12</v>
      </c>
      <c r="C4" s="43" t="s">
        <v>64</v>
      </c>
      <c r="D4" s="44" t="s">
        <v>33</v>
      </c>
      <c r="E4" s="43" t="s">
        <v>34</v>
      </c>
      <c r="F4" s="44" t="s">
        <v>65</v>
      </c>
      <c r="G4" s="43">
        <v>19148</v>
      </c>
      <c r="H4" s="43">
        <v>19181</v>
      </c>
      <c r="I4" s="43">
        <f t="shared" ref="I4:I14" si="0">H4-G4</f>
        <v>33</v>
      </c>
      <c r="J4" s="43">
        <v>230</v>
      </c>
      <c r="K4" s="43">
        <v>230</v>
      </c>
      <c r="L4" s="43">
        <v>220</v>
      </c>
      <c r="M4" s="43">
        <f>K4-L4</f>
        <v>10</v>
      </c>
      <c r="N4" s="43">
        <v>10</v>
      </c>
      <c r="O4" s="43"/>
      <c r="P4" s="45" t="s">
        <v>66</v>
      </c>
    </row>
    <row r="5" spans="1:16" ht="25.5" x14ac:dyDescent="0.25">
      <c r="A5" s="27">
        <v>2</v>
      </c>
      <c r="B5" s="3">
        <v>2</v>
      </c>
      <c r="C5" s="3" t="s">
        <v>148</v>
      </c>
      <c r="D5" s="5" t="s">
        <v>51</v>
      </c>
      <c r="E5" s="3" t="s">
        <v>73</v>
      </c>
      <c r="F5" s="5" t="s">
        <v>42</v>
      </c>
      <c r="G5" s="3">
        <v>1963.1</v>
      </c>
      <c r="H5" s="3">
        <v>1963.7</v>
      </c>
      <c r="I5" s="3">
        <f t="shared" si="0"/>
        <v>0.60000000000013642</v>
      </c>
      <c r="J5" s="3">
        <v>220</v>
      </c>
      <c r="K5" s="3">
        <v>24</v>
      </c>
      <c r="L5" s="12">
        <v>62</v>
      </c>
      <c r="M5" s="3"/>
      <c r="N5" s="3">
        <v>136</v>
      </c>
      <c r="O5" s="11">
        <v>118.98</v>
      </c>
      <c r="P5" s="15" t="s">
        <v>142</v>
      </c>
    </row>
    <row r="6" spans="1:16" ht="38.25" x14ac:dyDescent="0.25">
      <c r="A6" s="27">
        <v>3</v>
      </c>
      <c r="B6" s="3"/>
      <c r="C6" s="3" t="s">
        <v>148</v>
      </c>
      <c r="D6" s="5" t="s">
        <v>31</v>
      </c>
      <c r="E6" s="3" t="s">
        <v>74</v>
      </c>
      <c r="F6" s="5" t="s">
        <v>75</v>
      </c>
      <c r="G6" s="3">
        <v>2732.1</v>
      </c>
      <c r="H6" s="3">
        <v>2732.7</v>
      </c>
      <c r="I6" s="3">
        <f t="shared" si="0"/>
        <v>0.59999999999990905</v>
      </c>
      <c r="J6" s="3">
        <v>165</v>
      </c>
      <c r="K6" s="3">
        <v>50</v>
      </c>
      <c r="L6" s="12">
        <v>45</v>
      </c>
      <c r="M6" s="3">
        <f>K6-L6</f>
        <v>5</v>
      </c>
      <c r="N6" s="3">
        <f>M6*J6/100</f>
        <v>8.25</v>
      </c>
      <c r="O6" s="3"/>
      <c r="P6" s="15"/>
    </row>
    <row r="7" spans="1:16" ht="38.25" x14ac:dyDescent="0.25">
      <c r="A7" s="27">
        <v>4</v>
      </c>
      <c r="B7" s="3"/>
      <c r="C7" s="3" t="s">
        <v>148</v>
      </c>
      <c r="D7" s="3" t="s">
        <v>76</v>
      </c>
      <c r="E7" s="3" t="s">
        <v>74</v>
      </c>
      <c r="F7" s="5" t="s">
        <v>77</v>
      </c>
      <c r="G7" s="3">
        <v>949.6</v>
      </c>
      <c r="H7" s="3">
        <v>949.8</v>
      </c>
      <c r="I7" s="3">
        <f t="shared" si="0"/>
        <v>0.19999999999993179</v>
      </c>
      <c r="J7" s="3"/>
      <c r="K7" s="3"/>
      <c r="L7" s="3"/>
      <c r="M7" s="3"/>
      <c r="N7" s="3"/>
      <c r="O7" s="3"/>
      <c r="P7" s="15"/>
    </row>
    <row r="8" spans="1:16" ht="38.25" x14ac:dyDescent="0.25">
      <c r="A8" s="27">
        <v>5</v>
      </c>
      <c r="B8" s="3">
        <v>12</v>
      </c>
      <c r="C8" s="3" t="s">
        <v>78</v>
      </c>
      <c r="D8" s="5" t="s">
        <v>28</v>
      </c>
      <c r="E8" s="3" t="s">
        <v>45</v>
      </c>
      <c r="F8" s="5" t="s">
        <v>79</v>
      </c>
      <c r="G8" s="3">
        <v>8075.2</v>
      </c>
      <c r="H8" s="3">
        <v>8082.3</v>
      </c>
      <c r="I8" s="3">
        <f t="shared" si="0"/>
        <v>7.1000000000003638</v>
      </c>
      <c r="J8" s="3">
        <v>165</v>
      </c>
      <c r="K8" s="3">
        <v>70</v>
      </c>
      <c r="L8" s="3">
        <v>40</v>
      </c>
      <c r="M8" s="3">
        <f>K8-L8</f>
        <v>30</v>
      </c>
      <c r="N8" s="3">
        <f>M8*J8/100</f>
        <v>49.5</v>
      </c>
      <c r="O8" s="3"/>
      <c r="P8" s="15" t="s">
        <v>80</v>
      </c>
    </row>
    <row r="9" spans="1:16" ht="63.75" x14ac:dyDescent="0.25">
      <c r="A9" s="27">
        <v>6</v>
      </c>
      <c r="B9" s="3">
        <v>10</v>
      </c>
      <c r="C9" s="3" t="s">
        <v>81</v>
      </c>
      <c r="D9" s="5" t="s">
        <v>40</v>
      </c>
      <c r="E9" s="3" t="s">
        <v>82</v>
      </c>
      <c r="F9" s="5" t="s">
        <v>83</v>
      </c>
      <c r="G9" s="3">
        <v>271845</v>
      </c>
      <c r="H9" s="3">
        <v>271899</v>
      </c>
      <c r="I9" s="3">
        <f t="shared" si="0"/>
        <v>54</v>
      </c>
      <c r="J9" s="3">
        <v>200</v>
      </c>
      <c r="K9" s="3">
        <v>180</v>
      </c>
      <c r="L9" s="3">
        <v>160</v>
      </c>
      <c r="M9" s="3">
        <f t="shared" ref="M9:M10" si="1">K9-L9</f>
        <v>20</v>
      </c>
      <c r="N9" s="3">
        <v>20</v>
      </c>
      <c r="O9" s="3"/>
      <c r="P9" s="15"/>
    </row>
    <row r="10" spans="1:16" ht="38.25" x14ac:dyDescent="0.25">
      <c r="A10" s="27">
        <v>7</v>
      </c>
      <c r="B10" s="3">
        <v>10</v>
      </c>
      <c r="C10" s="5" t="s">
        <v>84</v>
      </c>
      <c r="D10" s="5" t="s">
        <v>19</v>
      </c>
      <c r="E10" s="5" t="s">
        <v>85</v>
      </c>
      <c r="F10" s="3"/>
      <c r="G10" s="3">
        <v>763.2</v>
      </c>
      <c r="H10" s="3">
        <v>768.2</v>
      </c>
      <c r="I10" s="3">
        <f t="shared" si="0"/>
        <v>5</v>
      </c>
      <c r="J10" s="3">
        <v>55</v>
      </c>
      <c r="K10" s="3">
        <v>100</v>
      </c>
      <c r="L10" s="12">
        <v>50</v>
      </c>
      <c r="M10" s="3">
        <f t="shared" si="1"/>
        <v>50</v>
      </c>
      <c r="N10" s="3">
        <f>M10*J10/100</f>
        <v>27.5</v>
      </c>
      <c r="O10" s="3"/>
      <c r="P10" s="15" t="s">
        <v>86</v>
      </c>
    </row>
    <row r="11" spans="1:16" ht="51" x14ac:dyDescent="0.25">
      <c r="A11" s="27">
        <v>8</v>
      </c>
      <c r="B11" s="3">
        <v>12</v>
      </c>
      <c r="C11" s="5" t="s">
        <v>64</v>
      </c>
      <c r="D11" s="5" t="s">
        <v>38</v>
      </c>
      <c r="E11" s="5" t="s">
        <v>39</v>
      </c>
      <c r="F11" s="5" t="s">
        <v>87</v>
      </c>
      <c r="G11" s="3">
        <v>156174</v>
      </c>
      <c r="H11" s="3">
        <v>156212</v>
      </c>
      <c r="I11" s="3">
        <f t="shared" si="0"/>
        <v>38</v>
      </c>
      <c r="J11" s="3">
        <v>300</v>
      </c>
      <c r="K11" s="3">
        <v>280</v>
      </c>
      <c r="L11" s="12">
        <v>262</v>
      </c>
      <c r="M11" s="12">
        <f>K11-L11</f>
        <v>18</v>
      </c>
      <c r="N11" s="3">
        <v>18</v>
      </c>
      <c r="O11" s="3"/>
      <c r="P11" s="15" t="s">
        <v>88</v>
      </c>
    </row>
    <row r="12" spans="1:16" ht="38.25" x14ac:dyDescent="0.25">
      <c r="A12" s="27">
        <v>9</v>
      </c>
      <c r="B12" s="3">
        <v>10</v>
      </c>
      <c r="C12" s="5" t="s">
        <v>89</v>
      </c>
      <c r="D12" s="5" t="s">
        <v>90</v>
      </c>
      <c r="E12" s="5" t="s">
        <v>62</v>
      </c>
      <c r="F12" s="5" t="s">
        <v>91</v>
      </c>
      <c r="G12" s="3">
        <v>3578</v>
      </c>
      <c r="H12" s="3">
        <v>3634</v>
      </c>
      <c r="I12" s="3">
        <f t="shared" si="0"/>
        <v>56</v>
      </c>
      <c r="J12" s="3">
        <v>220</v>
      </c>
      <c r="K12" s="3">
        <v>220</v>
      </c>
      <c r="L12" s="12">
        <v>195</v>
      </c>
      <c r="M12" s="3">
        <f>K12-L12</f>
        <v>25</v>
      </c>
      <c r="N12" s="3">
        <v>25</v>
      </c>
      <c r="O12" s="3"/>
      <c r="P12" s="16"/>
    </row>
    <row r="13" spans="1:16" ht="63.75" x14ac:dyDescent="0.25">
      <c r="A13" s="27">
        <v>10</v>
      </c>
      <c r="B13" s="3">
        <v>10</v>
      </c>
      <c r="C13" s="5" t="s">
        <v>89</v>
      </c>
      <c r="D13" s="5" t="s">
        <v>26</v>
      </c>
      <c r="E13" s="5" t="s">
        <v>27</v>
      </c>
      <c r="F13" s="5" t="s">
        <v>100</v>
      </c>
      <c r="G13" s="3">
        <v>2099.1999999999998</v>
      </c>
      <c r="H13" s="3">
        <v>2107</v>
      </c>
      <c r="I13" s="3">
        <f t="shared" si="0"/>
        <v>7.8000000000001819</v>
      </c>
      <c r="J13" s="3">
        <v>220</v>
      </c>
      <c r="K13" s="3">
        <v>205</v>
      </c>
      <c r="L13" s="12">
        <v>130</v>
      </c>
      <c r="M13" s="3">
        <f>K13-L13</f>
        <v>75</v>
      </c>
      <c r="N13" s="3">
        <v>75</v>
      </c>
      <c r="O13" s="3"/>
      <c r="P13" s="15" t="s">
        <v>101</v>
      </c>
    </row>
    <row r="14" spans="1:16" ht="63.75" x14ac:dyDescent="0.25">
      <c r="A14" s="27">
        <v>11</v>
      </c>
      <c r="B14" s="3">
        <v>12</v>
      </c>
      <c r="C14" s="3"/>
      <c r="D14" s="5" t="s">
        <v>46</v>
      </c>
      <c r="E14" s="3" t="s">
        <v>37</v>
      </c>
      <c r="F14" s="5" t="s">
        <v>100</v>
      </c>
      <c r="G14" s="3">
        <v>8370.2800000000007</v>
      </c>
      <c r="H14" s="3">
        <v>8376.7800000000007</v>
      </c>
      <c r="I14" s="3">
        <f t="shared" si="0"/>
        <v>6.5</v>
      </c>
      <c r="J14" s="3">
        <v>356</v>
      </c>
      <c r="K14" s="3">
        <v>200</v>
      </c>
      <c r="L14" s="12">
        <v>165</v>
      </c>
      <c r="M14" s="3">
        <f>K14-L14</f>
        <v>35</v>
      </c>
      <c r="N14" s="3">
        <v>35</v>
      </c>
      <c r="O14" s="3"/>
      <c r="P14" s="15"/>
    </row>
    <row r="15" spans="1:16" x14ac:dyDescent="0.25">
      <c r="A15" s="27">
        <v>12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12"/>
      <c r="M15" s="3"/>
      <c r="N15" s="3"/>
      <c r="O15" s="3"/>
      <c r="P15" s="15"/>
    </row>
    <row r="16" spans="1:16" x14ac:dyDescent="0.25">
      <c r="A16" s="27">
        <v>13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12"/>
      <c r="M16" s="3"/>
      <c r="N16" s="3"/>
      <c r="O16" s="3"/>
      <c r="P16" s="15"/>
    </row>
    <row r="17" spans="1:16" x14ac:dyDescent="0.25">
      <c r="A17" s="27">
        <v>14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12"/>
      <c r="M17" s="3"/>
      <c r="N17" s="3"/>
      <c r="O17" s="3"/>
      <c r="P17" s="15"/>
    </row>
    <row r="18" spans="1:16" x14ac:dyDescent="0.25">
      <c r="A18" s="27">
        <v>15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15"/>
    </row>
    <row r="19" spans="1:16" x14ac:dyDescent="0.25">
      <c r="A19" s="27">
        <v>16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3"/>
      <c r="N19" s="3"/>
      <c r="O19" s="3"/>
      <c r="P19" s="17"/>
    </row>
    <row r="20" spans="1:16" x14ac:dyDescent="0.25">
      <c r="A20" s="27">
        <v>17</v>
      </c>
      <c r="B20" s="3"/>
      <c r="C20" s="3"/>
      <c r="D20" s="13"/>
      <c r="E20" s="3"/>
      <c r="F20" s="3"/>
      <c r="G20" s="3"/>
      <c r="H20" s="3"/>
      <c r="I20" s="3"/>
      <c r="J20" s="3"/>
      <c r="K20" s="3"/>
      <c r="L20" s="12"/>
      <c r="M20" s="3"/>
      <c r="N20" s="3"/>
      <c r="O20" s="3"/>
      <c r="P20" s="15"/>
    </row>
    <row r="21" spans="1:16" x14ac:dyDescent="0.25">
      <c r="A21" s="27">
        <v>18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8"/>
    </row>
    <row r="22" spans="1:16" x14ac:dyDescent="0.25">
      <c r="A22" s="27">
        <v>19</v>
      </c>
      <c r="B22" s="3"/>
      <c r="C22" s="3"/>
      <c r="D22" s="3"/>
      <c r="E22" s="3"/>
      <c r="F22" s="3"/>
      <c r="G22" s="3"/>
      <c r="H22" s="3"/>
      <c r="I22" s="3"/>
      <c r="J22" s="10"/>
      <c r="K22" s="3"/>
      <c r="L22" s="3"/>
      <c r="M22" s="3"/>
      <c r="N22" s="3"/>
      <c r="O22" s="3"/>
      <c r="P22" s="15"/>
    </row>
    <row r="23" spans="1:16" ht="13.5" thickBot="1" x14ac:dyDescent="0.3">
      <c r="A23" s="29">
        <v>20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2"/>
      <c r="O23" s="30"/>
      <c r="P23" s="19"/>
    </row>
    <row r="25" spans="1:16" ht="13.5" thickBot="1" x14ac:dyDescent="0.3"/>
    <row r="26" spans="1:16" ht="15.75" thickBot="1" x14ac:dyDescent="0.3">
      <c r="K26" s="23" t="s">
        <v>141</v>
      </c>
      <c r="L26" s="24"/>
      <c r="M26" s="25"/>
      <c r="N26" s="20">
        <f>SUM(N4:N25)</f>
        <v>404.25</v>
      </c>
    </row>
  </sheetData>
  <mergeCells count="8">
    <mergeCell ref="P2:P3"/>
    <mergeCell ref="K26:M26"/>
    <mergeCell ref="I2:I3"/>
    <mergeCell ref="B2:C2"/>
    <mergeCell ref="D2:D3"/>
    <mergeCell ref="E2:E3"/>
    <mergeCell ref="F2:F3"/>
    <mergeCell ref="A2:A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workbookViewId="0">
      <pane ySplit="3" topLeftCell="A4" activePane="bottomLeft" state="frozen"/>
      <selection pane="bottomLeft" activeCell="C4" sqref="C4"/>
    </sheetView>
  </sheetViews>
  <sheetFormatPr baseColWidth="10" defaultColWidth="11.42578125" defaultRowHeight="12.75" x14ac:dyDescent="0.25"/>
  <cols>
    <col min="1" max="1" width="3.28515625" style="8" bestFit="1" customWidth="1"/>
    <col min="2" max="2" width="4" style="8" bestFit="1" customWidth="1"/>
    <col min="3" max="6" width="11.42578125" style="8"/>
    <col min="7" max="8" width="15.42578125" style="8" bestFit="1" customWidth="1"/>
    <col min="9" max="15" width="11.42578125" style="8"/>
    <col min="16" max="16" width="14" style="8" bestFit="1" customWidth="1"/>
    <col min="17" max="16384" width="11.42578125" style="8"/>
  </cols>
  <sheetData>
    <row r="1" spans="1:16" ht="13.5" thickBot="1" x14ac:dyDescent="0.3"/>
    <row r="2" spans="1:16" x14ac:dyDescent="0.25">
      <c r="A2" s="37" t="s">
        <v>145</v>
      </c>
      <c r="B2" s="38" t="s">
        <v>16</v>
      </c>
      <c r="C2" s="39"/>
      <c r="D2" s="40" t="s">
        <v>0</v>
      </c>
      <c r="E2" s="40" t="s">
        <v>1</v>
      </c>
      <c r="F2" s="40" t="s">
        <v>2</v>
      </c>
      <c r="G2" s="51" t="s">
        <v>3</v>
      </c>
      <c r="H2" s="51" t="s">
        <v>4</v>
      </c>
      <c r="I2" s="40" t="s">
        <v>5</v>
      </c>
      <c r="J2" s="51" t="s">
        <v>6</v>
      </c>
      <c r="K2" s="51" t="s">
        <v>7</v>
      </c>
      <c r="L2" s="51" t="s">
        <v>7</v>
      </c>
      <c r="M2" s="51" t="s">
        <v>8</v>
      </c>
      <c r="N2" s="51" t="s">
        <v>7</v>
      </c>
      <c r="O2" s="51" t="s">
        <v>7</v>
      </c>
      <c r="P2" s="41" t="s">
        <v>146</v>
      </c>
    </row>
    <row r="3" spans="1:16" ht="13.5" thickBot="1" x14ac:dyDescent="0.3">
      <c r="A3" s="46"/>
      <c r="B3" s="47" t="s">
        <v>17</v>
      </c>
      <c r="C3" s="47" t="s">
        <v>18</v>
      </c>
      <c r="D3" s="49"/>
      <c r="E3" s="49"/>
      <c r="F3" s="49"/>
      <c r="G3" s="52" t="s">
        <v>9</v>
      </c>
      <c r="H3" s="52" t="s">
        <v>9</v>
      </c>
      <c r="I3" s="49"/>
      <c r="J3" s="52" t="s">
        <v>10</v>
      </c>
      <c r="K3" s="52" t="s">
        <v>133</v>
      </c>
      <c r="L3" s="52" t="s">
        <v>135</v>
      </c>
      <c r="M3" s="52" t="s">
        <v>13</v>
      </c>
      <c r="N3" s="53" t="s">
        <v>14</v>
      </c>
      <c r="O3" s="52" t="s">
        <v>15</v>
      </c>
      <c r="P3" s="50"/>
    </row>
    <row r="4" spans="1:16" ht="51" x14ac:dyDescent="0.25">
      <c r="A4" s="42">
        <v>1</v>
      </c>
      <c r="B4" s="43">
        <v>7</v>
      </c>
      <c r="C4" s="44" t="s">
        <v>92</v>
      </c>
      <c r="D4" s="44" t="s">
        <v>35</v>
      </c>
      <c r="E4" s="44" t="s">
        <v>36</v>
      </c>
      <c r="F4" s="44" t="s">
        <v>93</v>
      </c>
      <c r="G4" s="43">
        <v>16948</v>
      </c>
      <c r="H4" s="43">
        <v>17006</v>
      </c>
      <c r="I4" s="43">
        <f t="shared" ref="I4:I12" si="0">H4-G4</f>
        <v>58</v>
      </c>
      <c r="J4" s="43">
        <v>230</v>
      </c>
      <c r="K4" s="43">
        <v>230</v>
      </c>
      <c r="L4" s="43">
        <v>210</v>
      </c>
      <c r="M4" s="43">
        <f>K4-L4</f>
        <v>20</v>
      </c>
      <c r="N4" s="43">
        <v>20</v>
      </c>
      <c r="O4" s="43"/>
      <c r="P4" s="45"/>
    </row>
    <row r="5" spans="1:16" ht="25.5" x14ac:dyDescent="0.25">
      <c r="A5" s="27">
        <v>2</v>
      </c>
      <c r="B5" s="3">
        <v>7</v>
      </c>
      <c r="C5" s="5" t="s">
        <v>92</v>
      </c>
      <c r="D5" s="5" t="s">
        <v>29</v>
      </c>
      <c r="E5" s="3" t="s">
        <v>48</v>
      </c>
      <c r="F5" s="5" t="s">
        <v>94</v>
      </c>
      <c r="G5" s="3">
        <v>2954.5</v>
      </c>
      <c r="H5" s="3">
        <v>2960</v>
      </c>
      <c r="I5" s="3">
        <f t="shared" si="0"/>
        <v>5.5</v>
      </c>
      <c r="J5" s="3">
        <v>300</v>
      </c>
      <c r="K5" s="3">
        <v>118</v>
      </c>
      <c r="L5" s="54">
        <v>40</v>
      </c>
      <c r="M5" s="3">
        <f>K5-L5</f>
        <v>78</v>
      </c>
      <c r="N5" s="3">
        <v>78</v>
      </c>
      <c r="O5" s="11"/>
      <c r="P5" s="15" t="s">
        <v>95</v>
      </c>
    </row>
    <row r="6" spans="1:16" ht="38.25" x14ac:dyDescent="0.25">
      <c r="A6" s="27">
        <v>3</v>
      </c>
      <c r="B6" s="3">
        <v>2</v>
      </c>
      <c r="C6" s="3" t="s">
        <v>96</v>
      </c>
      <c r="D6" s="5" t="s">
        <v>97</v>
      </c>
      <c r="E6" s="3" t="s">
        <v>49</v>
      </c>
      <c r="F6" s="5" t="s">
        <v>98</v>
      </c>
      <c r="G6" s="3">
        <v>9050.2999999999993</v>
      </c>
      <c r="H6" s="3">
        <v>9052</v>
      </c>
      <c r="I6" s="3">
        <f t="shared" si="0"/>
        <v>1.7000000000007276</v>
      </c>
      <c r="J6" s="3">
        <v>310</v>
      </c>
      <c r="K6" s="3">
        <v>235</v>
      </c>
      <c r="L6" s="12"/>
      <c r="M6" s="3">
        <v>0</v>
      </c>
      <c r="N6" s="3">
        <v>0</v>
      </c>
      <c r="O6" s="3"/>
      <c r="P6" s="15" t="s">
        <v>99</v>
      </c>
    </row>
    <row r="7" spans="1:16" ht="25.5" x14ac:dyDescent="0.25">
      <c r="A7" s="27">
        <v>4</v>
      </c>
      <c r="B7" s="3">
        <v>7</v>
      </c>
      <c r="C7" s="3" t="s">
        <v>139</v>
      </c>
      <c r="D7" s="5" t="s">
        <v>41</v>
      </c>
      <c r="E7" s="3" t="s">
        <v>102</v>
      </c>
      <c r="F7" s="5" t="s">
        <v>103</v>
      </c>
      <c r="G7" s="3">
        <v>155485</v>
      </c>
      <c r="H7" s="3">
        <v>155506</v>
      </c>
      <c r="I7" s="3">
        <f t="shared" si="0"/>
        <v>21</v>
      </c>
      <c r="J7" s="3">
        <v>305</v>
      </c>
      <c r="K7" s="3">
        <v>270</v>
      </c>
      <c r="L7" s="3">
        <v>258</v>
      </c>
      <c r="M7" s="3">
        <f>K7-L7</f>
        <v>12</v>
      </c>
      <c r="N7" s="3">
        <v>12</v>
      </c>
      <c r="O7" s="3"/>
      <c r="P7" s="15" t="s">
        <v>144</v>
      </c>
    </row>
    <row r="8" spans="1:16" ht="25.5" x14ac:dyDescent="0.25">
      <c r="A8" s="27">
        <v>5</v>
      </c>
      <c r="B8" s="3"/>
      <c r="C8" s="5" t="s">
        <v>104</v>
      </c>
      <c r="D8" s="5" t="s">
        <v>23</v>
      </c>
      <c r="E8" s="5" t="s">
        <v>24</v>
      </c>
      <c r="F8" s="5" t="s">
        <v>105</v>
      </c>
      <c r="G8" s="3">
        <v>21966</v>
      </c>
      <c r="H8" s="3">
        <v>22052</v>
      </c>
      <c r="I8" s="3">
        <f t="shared" si="0"/>
        <v>86</v>
      </c>
      <c r="J8" s="3">
        <v>230</v>
      </c>
      <c r="K8" s="3">
        <v>205</v>
      </c>
      <c r="L8" s="3">
        <v>170</v>
      </c>
      <c r="M8" s="3">
        <f>K8-L8</f>
        <v>35</v>
      </c>
      <c r="N8" s="3">
        <v>35</v>
      </c>
      <c r="O8" s="3"/>
      <c r="P8" s="15"/>
    </row>
    <row r="9" spans="1:16" ht="25.5" x14ac:dyDescent="0.25">
      <c r="A9" s="27">
        <v>6</v>
      </c>
      <c r="B9" s="3">
        <v>14</v>
      </c>
      <c r="C9" s="3" t="s">
        <v>106</v>
      </c>
      <c r="D9" s="5" t="s">
        <v>50</v>
      </c>
      <c r="E9" s="5" t="s">
        <v>70</v>
      </c>
      <c r="F9" s="5" t="s">
        <v>107</v>
      </c>
      <c r="G9" s="3">
        <v>23114</v>
      </c>
      <c r="H9" s="3">
        <v>23200</v>
      </c>
      <c r="I9" s="3">
        <f t="shared" si="0"/>
        <v>86</v>
      </c>
      <c r="J9" s="3">
        <v>230</v>
      </c>
      <c r="K9" s="3">
        <v>200</v>
      </c>
      <c r="L9" s="3">
        <v>165</v>
      </c>
      <c r="M9" s="3">
        <f>SUM(K9-L9)</f>
        <v>35</v>
      </c>
      <c r="N9" s="3">
        <v>35</v>
      </c>
      <c r="O9" s="3"/>
      <c r="P9" s="15" t="s">
        <v>107</v>
      </c>
    </row>
    <row r="10" spans="1:16" ht="51" x14ac:dyDescent="0.25">
      <c r="A10" s="27">
        <v>7</v>
      </c>
      <c r="B10" s="3">
        <v>14</v>
      </c>
      <c r="C10" s="5" t="s">
        <v>106</v>
      </c>
      <c r="D10" s="5" t="s">
        <v>51</v>
      </c>
      <c r="E10" s="3" t="s">
        <v>52</v>
      </c>
      <c r="F10" s="3"/>
      <c r="G10" s="3">
        <v>1963.8</v>
      </c>
      <c r="H10" s="3">
        <v>1970.4</v>
      </c>
      <c r="I10" s="3">
        <f t="shared" si="0"/>
        <v>6.6000000000001364</v>
      </c>
      <c r="J10" s="3">
        <v>220</v>
      </c>
      <c r="K10" s="3">
        <v>61</v>
      </c>
      <c r="L10" s="12">
        <v>25</v>
      </c>
      <c r="M10" s="3">
        <f>K10-L10</f>
        <v>36</v>
      </c>
      <c r="N10" s="3">
        <f>SUM(M10*J10/100)</f>
        <v>79.2</v>
      </c>
      <c r="O10" s="3"/>
      <c r="P10" s="15" t="s">
        <v>108</v>
      </c>
    </row>
    <row r="11" spans="1:16" ht="25.5" x14ac:dyDescent="0.25">
      <c r="A11" s="27">
        <v>8</v>
      </c>
      <c r="B11" s="3">
        <v>13</v>
      </c>
      <c r="C11" s="5" t="s">
        <v>109</v>
      </c>
      <c r="D11" s="5" t="s">
        <v>40</v>
      </c>
      <c r="E11" s="3" t="s">
        <v>82</v>
      </c>
      <c r="F11" s="5" t="s">
        <v>110</v>
      </c>
      <c r="G11" s="3">
        <v>271899</v>
      </c>
      <c r="H11" s="3">
        <v>271977</v>
      </c>
      <c r="I11" s="3">
        <f t="shared" si="0"/>
        <v>78</v>
      </c>
      <c r="J11" s="3">
        <v>200</v>
      </c>
      <c r="K11" s="3">
        <v>160</v>
      </c>
      <c r="L11" s="12">
        <v>138</v>
      </c>
      <c r="M11" s="12">
        <f>SUM(K11-L11)</f>
        <v>22</v>
      </c>
      <c r="N11" s="3">
        <v>22</v>
      </c>
      <c r="O11" s="3"/>
      <c r="P11" s="15"/>
    </row>
    <row r="12" spans="1:16" ht="38.25" x14ac:dyDescent="0.25">
      <c r="A12" s="27">
        <v>9</v>
      </c>
      <c r="B12" s="3">
        <v>13</v>
      </c>
      <c r="C12" s="3"/>
      <c r="D12" s="5" t="s">
        <v>19</v>
      </c>
      <c r="E12" s="3" t="s">
        <v>44</v>
      </c>
      <c r="F12" s="5" t="s">
        <v>111</v>
      </c>
      <c r="G12" s="3">
        <v>768.2</v>
      </c>
      <c r="H12" s="3">
        <v>771.8</v>
      </c>
      <c r="I12" s="3">
        <f t="shared" si="0"/>
        <v>3.5999999999999091</v>
      </c>
      <c r="J12" s="3">
        <v>55</v>
      </c>
      <c r="K12" s="3">
        <v>35</v>
      </c>
      <c r="L12" s="12">
        <v>15</v>
      </c>
      <c r="M12" s="3">
        <f>SUM(K12-L12)</f>
        <v>20</v>
      </c>
      <c r="N12" s="3">
        <v>20</v>
      </c>
      <c r="O12" s="3"/>
      <c r="P12" s="15" t="s">
        <v>112</v>
      </c>
    </row>
    <row r="13" spans="1:16" ht="51" x14ac:dyDescent="0.25">
      <c r="A13" s="27">
        <v>10</v>
      </c>
      <c r="B13" s="3"/>
      <c r="C13" s="3" t="s">
        <v>22</v>
      </c>
      <c r="D13" s="5" t="s">
        <v>113</v>
      </c>
      <c r="E13" s="3" t="s">
        <v>114</v>
      </c>
      <c r="F13" s="5" t="s">
        <v>115</v>
      </c>
      <c r="G13" s="3">
        <v>2834.1</v>
      </c>
      <c r="H13" s="3">
        <v>2835.7</v>
      </c>
      <c r="I13" s="3">
        <f>SUM(H13-G13)</f>
        <v>1.5999999999999091</v>
      </c>
      <c r="J13" s="3">
        <v>165</v>
      </c>
      <c r="K13" s="3">
        <v>165</v>
      </c>
      <c r="L13" s="12">
        <v>60</v>
      </c>
      <c r="M13" s="3">
        <f>K13-L13</f>
        <v>105</v>
      </c>
      <c r="N13" s="3">
        <v>105</v>
      </c>
      <c r="O13" s="3"/>
      <c r="P13" s="15"/>
    </row>
    <row r="14" spans="1:16" ht="38.25" x14ac:dyDescent="0.25">
      <c r="A14" s="27">
        <v>11</v>
      </c>
      <c r="B14" s="3">
        <v>7</v>
      </c>
      <c r="C14" s="3" t="s">
        <v>116</v>
      </c>
      <c r="D14" s="5" t="s">
        <v>28</v>
      </c>
      <c r="E14" s="3" t="s">
        <v>32</v>
      </c>
      <c r="F14" s="5" t="s">
        <v>117</v>
      </c>
      <c r="G14" s="3">
        <v>8082.3</v>
      </c>
      <c r="H14" s="3">
        <v>8097.6</v>
      </c>
      <c r="I14" s="3">
        <f>SUM(H14-G14)</f>
        <v>15.300000000000182</v>
      </c>
      <c r="J14" s="3">
        <v>165</v>
      </c>
      <c r="K14" s="3">
        <v>79</v>
      </c>
      <c r="L14" s="12">
        <v>45</v>
      </c>
      <c r="M14" s="3">
        <f>SUM(K14-L14)</f>
        <v>34</v>
      </c>
      <c r="N14" s="3">
        <v>34</v>
      </c>
      <c r="O14" s="3"/>
      <c r="P14" s="15"/>
    </row>
    <row r="15" spans="1:16" ht="25.5" x14ac:dyDescent="0.25">
      <c r="A15" s="27">
        <v>12</v>
      </c>
      <c r="B15" s="3">
        <v>13</v>
      </c>
      <c r="C15" s="3"/>
      <c r="D15" s="5" t="s">
        <v>118</v>
      </c>
      <c r="E15" s="5" t="s">
        <v>119</v>
      </c>
      <c r="F15" s="5" t="s">
        <v>110</v>
      </c>
      <c r="G15" s="3">
        <v>208152</v>
      </c>
      <c r="H15" s="3">
        <v>208216</v>
      </c>
      <c r="I15" s="3">
        <f>SUM(H15-G15)</f>
        <v>64</v>
      </c>
      <c r="J15" s="3">
        <v>200</v>
      </c>
      <c r="K15" s="3">
        <v>200</v>
      </c>
      <c r="L15" s="12">
        <v>170</v>
      </c>
      <c r="M15" s="3">
        <v>30</v>
      </c>
      <c r="N15" s="3">
        <v>30</v>
      </c>
      <c r="O15" s="3"/>
      <c r="P15" s="15"/>
    </row>
    <row r="16" spans="1:16" ht="51" x14ac:dyDescent="0.25">
      <c r="A16" s="27">
        <v>13</v>
      </c>
      <c r="B16" s="3">
        <v>13</v>
      </c>
      <c r="C16" s="5" t="s">
        <v>109</v>
      </c>
      <c r="D16" s="5" t="s">
        <v>30</v>
      </c>
      <c r="E16" s="5" t="s">
        <v>122</v>
      </c>
      <c r="F16" s="5" t="s">
        <v>123</v>
      </c>
      <c r="G16" s="3">
        <v>2026.7</v>
      </c>
      <c r="H16" s="3">
        <v>2033.3</v>
      </c>
      <c r="I16" s="3">
        <f>SUM(H16-G16)</f>
        <v>6.5999999999999091</v>
      </c>
      <c r="J16" s="3">
        <v>220</v>
      </c>
      <c r="K16" s="3">
        <v>150</v>
      </c>
      <c r="L16" s="12">
        <v>41</v>
      </c>
      <c r="M16" s="3">
        <f>SUM(K16-L16)</f>
        <v>109</v>
      </c>
      <c r="N16" s="3">
        <v>109</v>
      </c>
      <c r="O16" s="3"/>
      <c r="P16" s="15"/>
    </row>
    <row r="17" spans="1:16" ht="38.25" x14ac:dyDescent="0.25">
      <c r="A17" s="27">
        <v>14</v>
      </c>
      <c r="B17" s="3">
        <v>1</v>
      </c>
      <c r="C17" s="3" t="s">
        <v>37</v>
      </c>
      <c r="D17" s="5" t="s">
        <v>43</v>
      </c>
      <c r="E17" s="3" t="s">
        <v>130</v>
      </c>
      <c r="F17" s="3" t="s">
        <v>136</v>
      </c>
      <c r="G17" s="3">
        <v>18152</v>
      </c>
      <c r="H17" s="3">
        <v>18171</v>
      </c>
      <c r="I17" s="3">
        <f>SUM(H17-G17)</f>
        <v>19</v>
      </c>
      <c r="J17" s="3">
        <v>230</v>
      </c>
      <c r="K17" s="3"/>
      <c r="L17" s="12"/>
      <c r="M17" s="3"/>
      <c r="N17" s="3"/>
      <c r="O17" s="3"/>
      <c r="P17" s="15" t="s">
        <v>143</v>
      </c>
    </row>
    <row r="18" spans="1:16" x14ac:dyDescent="0.25">
      <c r="A18" s="27">
        <v>15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15"/>
    </row>
    <row r="19" spans="1:16" x14ac:dyDescent="0.25">
      <c r="A19" s="27">
        <v>16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3"/>
      <c r="N19" s="3"/>
      <c r="O19" s="3"/>
      <c r="P19" s="17"/>
    </row>
    <row r="20" spans="1:16" x14ac:dyDescent="0.25">
      <c r="A20" s="27">
        <v>17</v>
      </c>
      <c r="B20" s="3"/>
      <c r="C20" s="3"/>
      <c r="D20" s="13"/>
      <c r="E20" s="3"/>
      <c r="F20" s="3"/>
      <c r="G20" s="3"/>
      <c r="H20" s="3"/>
      <c r="I20" s="3"/>
      <c r="J20" s="3"/>
      <c r="K20" s="3"/>
      <c r="L20" s="12"/>
      <c r="M20" s="3"/>
      <c r="N20" s="3"/>
      <c r="O20" s="3"/>
      <c r="P20" s="15"/>
    </row>
    <row r="21" spans="1:16" x14ac:dyDescent="0.25">
      <c r="A21" s="27">
        <v>18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8"/>
    </row>
    <row r="22" spans="1:16" x14ac:dyDescent="0.25">
      <c r="A22" s="27">
        <v>19</v>
      </c>
      <c r="B22" s="3"/>
      <c r="C22" s="3"/>
      <c r="D22" s="3"/>
      <c r="E22" s="3"/>
      <c r="F22" s="3"/>
      <c r="G22" s="3"/>
      <c r="H22" s="3"/>
      <c r="I22" s="3"/>
      <c r="J22" s="10"/>
      <c r="K22" s="3"/>
      <c r="L22" s="3"/>
      <c r="M22" s="3"/>
      <c r="N22" s="3"/>
      <c r="O22" s="3"/>
      <c r="P22" s="15"/>
    </row>
    <row r="23" spans="1:16" ht="13.5" thickBot="1" x14ac:dyDescent="0.3">
      <c r="A23" s="29">
        <v>20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2"/>
      <c r="O23" s="30"/>
      <c r="P23" s="19"/>
    </row>
    <row r="25" spans="1:16" ht="13.5" thickBot="1" x14ac:dyDescent="0.3"/>
    <row r="26" spans="1:16" ht="13.5" thickBot="1" x14ac:dyDescent="0.3">
      <c r="K26" s="33" t="s">
        <v>141</v>
      </c>
      <c r="L26" s="34"/>
      <c r="M26" s="35"/>
      <c r="N26" s="20">
        <f>SUM(N4:N25)</f>
        <v>579.20000000000005</v>
      </c>
    </row>
  </sheetData>
  <mergeCells count="8">
    <mergeCell ref="A2:A3"/>
    <mergeCell ref="P2:P3"/>
    <mergeCell ref="K26:M26"/>
    <mergeCell ref="I2:I3"/>
    <mergeCell ref="B2:C2"/>
    <mergeCell ref="D2:D3"/>
    <mergeCell ref="E2:E3"/>
    <mergeCell ref="F2:F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workbookViewId="0">
      <pane ySplit="3" topLeftCell="A4" activePane="bottomLeft" state="frozen"/>
      <selection pane="bottomLeft" activeCell="E6" sqref="E6"/>
    </sheetView>
  </sheetViews>
  <sheetFormatPr baseColWidth="10" defaultColWidth="11.42578125" defaultRowHeight="15" x14ac:dyDescent="0.25"/>
  <cols>
    <col min="1" max="1" width="4.28515625" style="1" bestFit="1" customWidth="1"/>
    <col min="2" max="2" width="4" style="1" bestFit="1" customWidth="1"/>
    <col min="3" max="6" width="11.42578125" style="1"/>
    <col min="7" max="7" width="17" style="1" bestFit="1" customWidth="1"/>
    <col min="8" max="8" width="15.42578125" style="1" bestFit="1" customWidth="1"/>
    <col min="9" max="15" width="11.42578125" style="1"/>
    <col min="16" max="16" width="14" style="1" bestFit="1" customWidth="1"/>
    <col min="17" max="16384" width="11.42578125" style="1"/>
  </cols>
  <sheetData>
    <row r="1" spans="1:16" ht="15.75" thickBot="1" x14ac:dyDescent="0.3"/>
    <row r="2" spans="1:16" x14ac:dyDescent="0.25">
      <c r="A2" s="57" t="s">
        <v>145</v>
      </c>
      <c r="B2" s="58" t="s">
        <v>16</v>
      </c>
      <c r="C2" s="59"/>
      <c r="D2" s="60" t="s">
        <v>0</v>
      </c>
      <c r="E2" s="60" t="s">
        <v>1</v>
      </c>
      <c r="F2" s="60" t="s">
        <v>2</v>
      </c>
      <c r="G2" s="61" t="s">
        <v>3</v>
      </c>
      <c r="H2" s="61" t="s">
        <v>4</v>
      </c>
      <c r="I2" s="60" t="s">
        <v>5</v>
      </c>
      <c r="J2" s="61" t="s">
        <v>6</v>
      </c>
      <c r="K2" s="61" t="s">
        <v>7</v>
      </c>
      <c r="L2" s="61" t="s">
        <v>7</v>
      </c>
      <c r="M2" s="61" t="s">
        <v>8</v>
      </c>
      <c r="N2" s="61" t="s">
        <v>7</v>
      </c>
      <c r="O2" s="61" t="s">
        <v>7</v>
      </c>
      <c r="P2" s="62" t="s">
        <v>146</v>
      </c>
    </row>
    <row r="3" spans="1:16" ht="15.75" thickBot="1" x14ac:dyDescent="0.3">
      <c r="A3" s="63"/>
      <c r="B3" s="64" t="s">
        <v>17</v>
      </c>
      <c r="C3" s="64" t="s">
        <v>18</v>
      </c>
      <c r="D3" s="65"/>
      <c r="E3" s="65"/>
      <c r="F3" s="65"/>
      <c r="G3" s="64" t="s">
        <v>9</v>
      </c>
      <c r="H3" s="64" t="s">
        <v>9</v>
      </c>
      <c r="I3" s="65"/>
      <c r="J3" s="64" t="s">
        <v>10</v>
      </c>
      <c r="K3" s="64" t="s">
        <v>11</v>
      </c>
      <c r="L3" s="64" t="s">
        <v>131</v>
      </c>
      <c r="M3" s="64" t="s">
        <v>132</v>
      </c>
      <c r="N3" s="66" t="s">
        <v>14</v>
      </c>
      <c r="O3" s="64" t="s">
        <v>15</v>
      </c>
      <c r="P3" s="67"/>
    </row>
    <row r="4" spans="1:16" ht="60" x14ac:dyDescent="0.25">
      <c r="A4" s="68">
        <v>1</v>
      </c>
      <c r="B4" s="55">
        <v>6</v>
      </c>
      <c r="C4" s="44" t="s">
        <v>120</v>
      </c>
      <c r="D4" s="44" t="s">
        <v>46</v>
      </c>
      <c r="E4" s="44" t="s">
        <v>37</v>
      </c>
      <c r="F4" s="44"/>
      <c r="G4" s="55">
        <v>8376.81</v>
      </c>
      <c r="H4" s="55">
        <v>8382.02</v>
      </c>
      <c r="I4" s="55">
        <f>SUM(H4-G4)</f>
        <v>5.2100000000009459</v>
      </c>
      <c r="J4" s="55">
        <v>356</v>
      </c>
      <c r="K4" s="55">
        <v>160</v>
      </c>
      <c r="L4" s="55">
        <v>80</v>
      </c>
      <c r="M4" s="55">
        <f>SUM(K4-L4)</f>
        <v>80</v>
      </c>
      <c r="N4" s="55">
        <v>80</v>
      </c>
      <c r="O4" s="55"/>
      <c r="P4" s="69" t="s">
        <v>121</v>
      </c>
    </row>
    <row r="5" spans="1:16" ht="63.75" x14ac:dyDescent="0.25">
      <c r="A5" s="14">
        <v>2</v>
      </c>
      <c r="B5" s="2">
        <v>6</v>
      </c>
      <c r="C5" s="5" t="s">
        <v>120</v>
      </c>
      <c r="D5" s="5" t="s">
        <v>33</v>
      </c>
      <c r="E5" s="3" t="s">
        <v>34</v>
      </c>
      <c r="F5" s="5" t="s">
        <v>124</v>
      </c>
      <c r="G5" s="2">
        <v>19181</v>
      </c>
      <c r="H5" s="2">
        <v>19218</v>
      </c>
      <c r="I5" s="2">
        <f>SUM(H5-G5)</f>
        <v>37</v>
      </c>
      <c r="J5" s="2">
        <v>230</v>
      </c>
      <c r="K5" s="2">
        <v>220</v>
      </c>
      <c r="L5" s="2">
        <v>190</v>
      </c>
      <c r="M5" s="2">
        <f t="shared" ref="M5:M7" si="0">SUM(K5-L5)</f>
        <v>30</v>
      </c>
      <c r="N5" s="2">
        <v>30</v>
      </c>
      <c r="O5" s="7"/>
      <c r="P5" s="70" t="s">
        <v>125</v>
      </c>
    </row>
    <row r="6" spans="1:16" ht="25.5" x14ac:dyDescent="0.25">
      <c r="A6" s="14">
        <v>3</v>
      </c>
      <c r="B6" s="2">
        <v>6</v>
      </c>
      <c r="C6" s="3" t="s">
        <v>120</v>
      </c>
      <c r="D6" s="5" t="s">
        <v>38</v>
      </c>
      <c r="E6" s="3" t="s">
        <v>39</v>
      </c>
      <c r="F6" s="5" t="s">
        <v>126</v>
      </c>
      <c r="G6" s="2">
        <v>156212</v>
      </c>
      <c r="H6" s="2">
        <v>156248</v>
      </c>
      <c r="I6" s="2">
        <f>SUM(H6-G6)</f>
        <v>36</v>
      </c>
      <c r="J6" s="2">
        <v>300</v>
      </c>
      <c r="K6" s="2">
        <v>270</v>
      </c>
      <c r="L6" s="2">
        <v>230</v>
      </c>
      <c r="M6" s="2">
        <f t="shared" si="0"/>
        <v>40</v>
      </c>
      <c r="N6" s="2">
        <v>40</v>
      </c>
      <c r="O6" s="2"/>
      <c r="P6" s="70"/>
    </row>
    <row r="7" spans="1:16" ht="38.25" x14ac:dyDescent="0.25">
      <c r="A7" s="14">
        <v>4</v>
      </c>
      <c r="B7" s="2">
        <v>6</v>
      </c>
      <c r="C7" s="3"/>
      <c r="D7" s="5" t="s">
        <v>113</v>
      </c>
      <c r="E7" s="3" t="s">
        <v>114</v>
      </c>
      <c r="F7" s="5" t="s">
        <v>127</v>
      </c>
      <c r="G7" s="2">
        <v>2835.8</v>
      </c>
      <c r="H7" s="2">
        <v>2842.5</v>
      </c>
      <c r="I7" s="2">
        <f>SUM(H7-G7)</f>
        <v>6.6999999999998181</v>
      </c>
      <c r="J7" s="2">
        <v>165</v>
      </c>
      <c r="K7" s="2">
        <v>165</v>
      </c>
      <c r="L7" s="2">
        <v>115</v>
      </c>
      <c r="M7" s="2">
        <f t="shared" si="0"/>
        <v>50</v>
      </c>
      <c r="N7" s="2">
        <v>50</v>
      </c>
      <c r="O7" s="2"/>
      <c r="P7" s="70"/>
    </row>
    <row r="8" spans="1:16" x14ac:dyDescent="0.25">
      <c r="A8" s="14">
        <v>5</v>
      </c>
      <c r="B8" s="2"/>
      <c r="C8" s="5"/>
      <c r="D8" s="5"/>
      <c r="E8" s="5"/>
      <c r="F8" s="5"/>
      <c r="G8" s="2"/>
      <c r="H8" s="2"/>
      <c r="I8" s="2"/>
      <c r="J8" s="2"/>
      <c r="K8" s="2"/>
      <c r="L8" s="2"/>
      <c r="M8" s="2"/>
      <c r="N8" s="2"/>
      <c r="O8" s="2"/>
      <c r="P8" s="70"/>
    </row>
    <row r="9" spans="1:16" x14ac:dyDescent="0.25">
      <c r="A9" s="27">
        <v>6</v>
      </c>
      <c r="B9" s="3"/>
      <c r="C9" s="3"/>
      <c r="D9" s="5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15"/>
    </row>
    <row r="10" spans="1:16" x14ac:dyDescent="0.25">
      <c r="A10" s="27">
        <v>7</v>
      </c>
      <c r="B10" s="3"/>
      <c r="C10" s="5"/>
      <c r="D10" s="5"/>
      <c r="E10" s="3"/>
      <c r="F10" s="3"/>
      <c r="G10" s="3"/>
      <c r="H10" s="3"/>
      <c r="I10" s="3"/>
      <c r="J10" s="3"/>
      <c r="K10" s="3"/>
      <c r="L10" s="12"/>
      <c r="M10" s="3"/>
      <c r="N10" s="3"/>
      <c r="O10" s="3"/>
      <c r="P10" s="15"/>
    </row>
    <row r="11" spans="1:16" x14ac:dyDescent="0.25">
      <c r="A11" s="27">
        <v>8</v>
      </c>
      <c r="B11" s="3"/>
      <c r="C11" s="5"/>
      <c r="D11" s="5"/>
      <c r="E11" s="3"/>
      <c r="F11" s="5"/>
      <c r="G11" s="3"/>
      <c r="H11" s="3"/>
      <c r="I11" s="3"/>
      <c r="J11" s="3"/>
      <c r="K11" s="3"/>
      <c r="L11" s="12"/>
      <c r="M11" s="12"/>
      <c r="N11" s="3"/>
      <c r="O11" s="3"/>
      <c r="P11" s="15"/>
    </row>
    <row r="12" spans="1:16" x14ac:dyDescent="0.25">
      <c r="A12" s="27">
        <v>9</v>
      </c>
      <c r="B12" s="3"/>
      <c r="C12" s="3"/>
      <c r="D12" s="5"/>
      <c r="E12" s="3"/>
      <c r="F12" s="5"/>
      <c r="G12" s="3"/>
      <c r="H12" s="3"/>
      <c r="I12" s="3"/>
      <c r="J12" s="3"/>
      <c r="K12" s="3"/>
      <c r="L12" s="12"/>
      <c r="M12" s="3"/>
      <c r="N12" s="3"/>
      <c r="O12" s="3"/>
      <c r="P12" s="15"/>
    </row>
    <row r="13" spans="1:16" x14ac:dyDescent="0.25">
      <c r="A13" s="27">
        <v>10</v>
      </c>
      <c r="B13" s="3"/>
      <c r="C13" s="3"/>
      <c r="D13" s="5"/>
      <c r="E13" s="3"/>
      <c r="F13" s="5"/>
      <c r="G13" s="3"/>
      <c r="H13" s="3"/>
      <c r="I13" s="3"/>
      <c r="J13" s="3"/>
      <c r="K13" s="3"/>
      <c r="L13" s="12"/>
      <c r="M13" s="3"/>
      <c r="N13" s="3"/>
      <c r="O13" s="3"/>
      <c r="P13" s="15"/>
    </row>
    <row r="14" spans="1:16" x14ac:dyDescent="0.25">
      <c r="A14" s="27">
        <v>11</v>
      </c>
      <c r="B14" s="3"/>
      <c r="C14" s="3"/>
      <c r="D14" s="5"/>
      <c r="E14" s="3"/>
      <c r="F14" s="5"/>
      <c r="G14" s="3"/>
      <c r="H14" s="3"/>
      <c r="I14" s="3"/>
      <c r="J14" s="3"/>
      <c r="K14" s="3"/>
      <c r="L14" s="12"/>
      <c r="M14" s="3"/>
      <c r="N14" s="3"/>
      <c r="O14" s="3"/>
      <c r="P14" s="15"/>
    </row>
    <row r="15" spans="1:16" x14ac:dyDescent="0.25">
      <c r="A15" s="27">
        <v>12</v>
      </c>
      <c r="B15" s="3"/>
      <c r="C15" s="3"/>
      <c r="D15" s="5"/>
      <c r="E15" s="5"/>
      <c r="F15" s="5"/>
      <c r="G15" s="3"/>
      <c r="H15" s="3"/>
      <c r="I15" s="3"/>
      <c r="J15" s="3"/>
      <c r="K15" s="3"/>
      <c r="L15" s="12"/>
      <c r="M15" s="3"/>
      <c r="N15" s="3"/>
      <c r="O15" s="3"/>
      <c r="P15" s="15"/>
    </row>
    <row r="16" spans="1:16" x14ac:dyDescent="0.25">
      <c r="A16" s="27">
        <v>13</v>
      </c>
      <c r="B16" s="3"/>
      <c r="C16" s="3"/>
      <c r="D16" s="5"/>
      <c r="E16" s="3"/>
      <c r="F16" s="3"/>
      <c r="G16" s="3"/>
      <c r="H16" s="3"/>
      <c r="I16" s="3"/>
      <c r="J16" s="3"/>
      <c r="K16" s="3"/>
      <c r="L16" s="12"/>
      <c r="M16" s="3"/>
      <c r="N16" s="3"/>
      <c r="O16" s="3"/>
      <c r="P16" s="15"/>
    </row>
    <row r="17" spans="1:16" x14ac:dyDescent="0.25">
      <c r="A17" s="27">
        <v>14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12"/>
      <c r="M17" s="3"/>
      <c r="N17" s="3"/>
      <c r="O17" s="3"/>
      <c r="P17" s="15"/>
    </row>
    <row r="18" spans="1:16" x14ac:dyDescent="0.25">
      <c r="A18" s="27">
        <v>15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15"/>
    </row>
    <row r="19" spans="1:16" x14ac:dyDescent="0.25">
      <c r="A19" s="27">
        <v>16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3"/>
      <c r="N19" s="3"/>
      <c r="O19" s="3"/>
      <c r="P19" s="17"/>
    </row>
    <row r="20" spans="1:16" x14ac:dyDescent="0.25">
      <c r="A20" s="27">
        <v>17</v>
      </c>
      <c r="B20" s="3"/>
      <c r="C20" s="3"/>
      <c r="D20" s="13"/>
      <c r="E20" s="3"/>
      <c r="F20" s="3"/>
      <c r="G20" s="3"/>
      <c r="H20" s="3"/>
      <c r="I20" s="3"/>
      <c r="J20" s="3"/>
      <c r="K20" s="3"/>
      <c r="L20" s="12"/>
      <c r="M20" s="3"/>
      <c r="N20" s="3"/>
      <c r="O20" s="3"/>
      <c r="P20" s="15"/>
    </row>
    <row r="21" spans="1:16" x14ac:dyDescent="0.25">
      <c r="A21" s="27">
        <v>18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8"/>
    </row>
    <row r="22" spans="1:16" ht="15.75" thickBot="1" x14ac:dyDescent="0.3">
      <c r="A22" s="29">
        <v>19</v>
      </c>
      <c r="B22" s="30"/>
      <c r="C22" s="30"/>
      <c r="D22" s="30"/>
      <c r="E22" s="30"/>
      <c r="F22" s="30"/>
      <c r="G22" s="30"/>
      <c r="H22" s="30"/>
      <c r="I22" s="30"/>
      <c r="J22" s="71"/>
      <c r="K22" s="30"/>
      <c r="L22" s="30"/>
      <c r="M22" s="30"/>
      <c r="N22" s="30"/>
      <c r="O22" s="30"/>
      <c r="P22" s="19"/>
    </row>
    <row r="24" spans="1:16" ht="15.75" thickBot="1" x14ac:dyDescent="0.3"/>
    <row r="25" spans="1:16" ht="15.75" thickBot="1" x14ac:dyDescent="0.3">
      <c r="K25" s="23" t="s">
        <v>141</v>
      </c>
      <c r="L25" s="24"/>
      <c r="M25" s="25"/>
      <c r="N25" s="22">
        <f>SUM(N4:N24)</f>
        <v>200</v>
      </c>
    </row>
  </sheetData>
  <mergeCells count="7">
    <mergeCell ref="A2:A3"/>
    <mergeCell ref="K25:M25"/>
    <mergeCell ref="I2:I3"/>
    <mergeCell ref="B2:C2"/>
    <mergeCell ref="D2:D3"/>
    <mergeCell ref="E2:E3"/>
    <mergeCell ref="F2:F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>
      <pane ySplit="3" topLeftCell="A4" activePane="bottomLeft" state="frozen"/>
      <selection pane="bottomLeft" activeCell="E11" sqref="E11"/>
    </sheetView>
  </sheetViews>
  <sheetFormatPr baseColWidth="10" defaultColWidth="11.42578125" defaultRowHeight="15" x14ac:dyDescent="0.25"/>
  <cols>
    <col min="1" max="1" width="5.140625" style="1" customWidth="1"/>
    <col min="2" max="2" width="4" style="1" bestFit="1" customWidth="1"/>
    <col min="3" max="6" width="11.42578125" style="1"/>
    <col min="7" max="7" width="17" style="1" bestFit="1" customWidth="1"/>
    <col min="8" max="8" width="15.42578125" style="1" bestFit="1" customWidth="1"/>
    <col min="9" max="10" width="11.42578125" style="1"/>
    <col min="11" max="12" width="12.7109375" style="1" bestFit="1" customWidth="1"/>
    <col min="13" max="13" width="13.140625" style="1" bestFit="1" customWidth="1"/>
    <col min="14" max="14" width="12.7109375" style="1" bestFit="1" customWidth="1"/>
    <col min="15" max="15" width="11.42578125" style="1"/>
    <col min="16" max="16" width="14" style="1" bestFit="1" customWidth="1"/>
    <col min="17" max="16384" width="11.42578125" style="1"/>
  </cols>
  <sheetData>
    <row r="1" spans="1:16" ht="15.75" thickBot="1" x14ac:dyDescent="0.3"/>
    <row r="2" spans="1:16" x14ac:dyDescent="0.25">
      <c r="A2" s="57" t="s">
        <v>145</v>
      </c>
      <c r="B2" s="58" t="s">
        <v>16</v>
      </c>
      <c r="C2" s="59"/>
      <c r="D2" s="60" t="s">
        <v>0</v>
      </c>
      <c r="E2" s="60" t="s">
        <v>1</v>
      </c>
      <c r="F2" s="60" t="s">
        <v>2</v>
      </c>
      <c r="G2" s="72" t="s">
        <v>3</v>
      </c>
      <c r="H2" s="72" t="s">
        <v>4</v>
      </c>
      <c r="I2" s="60" t="s">
        <v>5</v>
      </c>
      <c r="J2" s="72" t="s">
        <v>6</v>
      </c>
      <c r="K2" s="72" t="s">
        <v>7</v>
      </c>
      <c r="L2" s="72" t="s">
        <v>7</v>
      </c>
      <c r="M2" s="72" t="s">
        <v>8</v>
      </c>
      <c r="N2" s="72" t="s">
        <v>7</v>
      </c>
      <c r="O2" s="72" t="s">
        <v>7</v>
      </c>
      <c r="P2" s="75" t="s">
        <v>146</v>
      </c>
    </row>
    <row r="3" spans="1:16" ht="15.75" thickBot="1" x14ac:dyDescent="0.3">
      <c r="A3" s="63"/>
      <c r="B3" s="64" t="s">
        <v>17</v>
      </c>
      <c r="C3" s="64" t="s">
        <v>18</v>
      </c>
      <c r="D3" s="65"/>
      <c r="E3" s="65"/>
      <c r="F3" s="65"/>
      <c r="G3" s="73" t="s">
        <v>9</v>
      </c>
      <c r="H3" s="73" t="s">
        <v>9</v>
      </c>
      <c r="I3" s="65"/>
      <c r="J3" s="73" t="s">
        <v>10</v>
      </c>
      <c r="K3" s="73" t="s">
        <v>11</v>
      </c>
      <c r="L3" s="73" t="s">
        <v>12</v>
      </c>
      <c r="M3" s="73" t="s">
        <v>13</v>
      </c>
      <c r="N3" s="74" t="s">
        <v>14</v>
      </c>
      <c r="O3" s="73" t="s">
        <v>15</v>
      </c>
      <c r="P3" s="76"/>
    </row>
    <row r="4" spans="1:16" ht="51" x14ac:dyDescent="0.25">
      <c r="A4" s="55">
        <v>1</v>
      </c>
      <c r="B4" s="55">
        <v>10</v>
      </c>
      <c r="C4" s="44" t="s">
        <v>139</v>
      </c>
      <c r="D4" s="44" t="s">
        <v>118</v>
      </c>
      <c r="E4" s="44" t="s">
        <v>25</v>
      </c>
      <c r="F4" s="44" t="s">
        <v>128</v>
      </c>
      <c r="G4" s="55">
        <v>208216</v>
      </c>
      <c r="H4" s="55">
        <v>208242</v>
      </c>
      <c r="I4" s="55">
        <f>SUM(H4-G4)</f>
        <v>26</v>
      </c>
      <c r="J4" s="55">
        <v>200</v>
      </c>
      <c r="K4" s="55">
        <v>165</v>
      </c>
      <c r="L4" s="55">
        <v>170</v>
      </c>
      <c r="M4" s="55">
        <f>SUM(L4-K4)</f>
        <v>5</v>
      </c>
      <c r="N4" s="55">
        <v>5</v>
      </c>
      <c r="O4" s="55"/>
      <c r="P4" s="56" t="s">
        <v>144</v>
      </c>
    </row>
    <row r="5" spans="1:16" ht="38.25" x14ac:dyDescent="0.25">
      <c r="A5" s="2">
        <v>2</v>
      </c>
      <c r="B5" s="2"/>
      <c r="C5" s="5" t="s">
        <v>96</v>
      </c>
      <c r="D5" s="5" t="s">
        <v>28</v>
      </c>
      <c r="E5" s="3" t="s">
        <v>45</v>
      </c>
      <c r="F5" s="5" t="s">
        <v>129</v>
      </c>
      <c r="G5" s="2">
        <v>8087</v>
      </c>
      <c r="H5" s="2">
        <v>8088.5</v>
      </c>
      <c r="I5" s="2">
        <f>SUM(H5-G5)</f>
        <v>1.5</v>
      </c>
      <c r="J5" s="2">
        <v>165</v>
      </c>
      <c r="K5" s="2"/>
      <c r="L5" s="21">
        <v>45</v>
      </c>
      <c r="M5" s="2"/>
      <c r="N5" s="2">
        <v>45</v>
      </c>
      <c r="O5" s="7"/>
      <c r="P5" s="4"/>
    </row>
    <row r="6" spans="1:16" x14ac:dyDescent="0.25">
      <c r="A6" s="2">
        <v>3</v>
      </c>
      <c r="B6" s="2"/>
      <c r="C6" s="3"/>
      <c r="D6" s="5"/>
      <c r="E6" s="3"/>
      <c r="F6" s="5"/>
      <c r="G6" s="2"/>
      <c r="H6" s="2"/>
      <c r="I6" s="2"/>
      <c r="J6" s="2"/>
      <c r="K6" s="2"/>
      <c r="L6" s="6"/>
      <c r="M6" s="2"/>
      <c r="N6" s="2"/>
      <c r="O6" s="2"/>
      <c r="P6" s="4"/>
    </row>
    <row r="7" spans="1:16" x14ac:dyDescent="0.25">
      <c r="A7" s="2">
        <v>4</v>
      </c>
      <c r="B7" s="2"/>
      <c r="C7" s="3"/>
      <c r="D7" s="5"/>
      <c r="E7" s="3"/>
      <c r="F7" s="5"/>
      <c r="G7" s="2"/>
      <c r="H7" s="2"/>
      <c r="I7" s="2"/>
      <c r="J7" s="2"/>
      <c r="K7" s="2"/>
      <c r="L7" s="2"/>
      <c r="M7" s="2"/>
      <c r="N7" s="2"/>
      <c r="O7" s="2"/>
      <c r="P7" s="4"/>
    </row>
    <row r="8" spans="1:16" x14ac:dyDescent="0.25">
      <c r="A8" s="2">
        <v>5</v>
      </c>
      <c r="B8" s="2"/>
      <c r="C8" s="5"/>
      <c r="D8" s="5"/>
      <c r="E8" s="5"/>
      <c r="F8" s="5"/>
      <c r="G8" s="2"/>
      <c r="H8" s="2"/>
      <c r="I8" s="2"/>
      <c r="J8" s="2"/>
      <c r="K8" s="2"/>
      <c r="L8" s="2"/>
      <c r="M8" s="2"/>
      <c r="N8" s="2"/>
      <c r="O8" s="2"/>
      <c r="P8" s="4"/>
    </row>
    <row r="9" spans="1:16" x14ac:dyDescent="0.25">
      <c r="A9" s="3">
        <v>6</v>
      </c>
      <c r="B9" s="3"/>
      <c r="C9" s="3"/>
      <c r="D9" s="5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5"/>
    </row>
    <row r="10" spans="1:16" x14ac:dyDescent="0.25">
      <c r="A10" s="3">
        <v>7</v>
      </c>
      <c r="B10" s="3"/>
      <c r="C10" s="5"/>
      <c r="D10" s="5"/>
      <c r="E10" s="3"/>
      <c r="F10" s="3"/>
      <c r="G10" s="3"/>
      <c r="H10" s="3"/>
      <c r="I10" s="3"/>
      <c r="J10" s="3"/>
      <c r="K10" s="3"/>
      <c r="L10" s="12"/>
      <c r="M10" s="3"/>
      <c r="N10" s="3"/>
      <c r="O10" s="3"/>
      <c r="P10" s="5"/>
    </row>
    <row r="11" spans="1:16" x14ac:dyDescent="0.25">
      <c r="A11" s="3">
        <v>8</v>
      </c>
      <c r="B11" s="3"/>
      <c r="C11" s="5"/>
      <c r="D11" s="5"/>
      <c r="E11" s="3"/>
      <c r="F11" s="5"/>
      <c r="G11" s="3"/>
      <c r="H11" s="3"/>
      <c r="I11" s="3"/>
      <c r="J11" s="3"/>
      <c r="K11" s="3"/>
      <c r="L11" s="12"/>
      <c r="M11" s="12"/>
      <c r="N11" s="3"/>
      <c r="O11" s="3"/>
      <c r="P11" s="5"/>
    </row>
    <row r="12" spans="1:16" x14ac:dyDescent="0.25">
      <c r="A12" s="3">
        <v>9</v>
      </c>
      <c r="B12" s="3"/>
      <c r="C12" s="3"/>
      <c r="D12" s="5"/>
      <c r="E12" s="3"/>
      <c r="F12" s="5"/>
      <c r="G12" s="3"/>
      <c r="H12" s="3"/>
      <c r="I12" s="3"/>
      <c r="J12" s="3"/>
      <c r="K12" s="3"/>
      <c r="L12" s="12"/>
      <c r="M12" s="3"/>
      <c r="N12" s="3"/>
      <c r="O12" s="3"/>
      <c r="P12" s="5"/>
    </row>
    <row r="13" spans="1:16" x14ac:dyDescent="0.25">
      <c r="A13" s="3">
        <v>10</v>
      </c>
      <c r="B13" s="3"/>
      <c r="C13" s="3"/>
      <c r="D13" s="5"/>
      <c r="E13" s="3"/>
      <c r="F13" s="5"/>
      <c r="G13" s="3"/>
      <c r="H13" s="3"/>
      <c r="I13" s="3"/>
      <c r="J13" s="3"/>
      <c r="K13" s="3"/>
      <c r="L13" s="12"/>
      <c r="M13" s="3"/>
      <c r="N13" s="3"/>
      <c r="O13" s="3"/>
      <c r="P13" s="5"/>
    </row>
    <row r="14" spans="1:16" x14ac:dyDescent="0.25">
      <c r="A14" s="3">
        <v>11</v>
      </c>
      <c r="B14" s="3"/>
      <c r="C14" s="3"/>
      <c r="D14" s="5"/>
      <c r="E14" s="3"/>
      <c r="F14" s="5"/>
      <c r="G14" s="3"/>
      <c r="H14" s="3"/>
      <c r="I14" s="3"/>
      <c r="J14" s="3"/>
      <c r="K14" s="3"/>
      <c r="L14" s="12"/>
      <c r="M14" s="3"/>
      <c r="N14" s="3"/>
      <c r="O14" s="3"/>
      <c r="P14" s="5"/>
    </row>
    <row r="15" spans="1:16" x14ac:dyDescent="0.25">
      <c r="A15" s="3">
        <v>12</v>
      </c>
      <c r="B15" s="3"/>
      <c r="C15" s="3"/>
      <c r="D15" s="5"/>
      <c r="E15" s="5"/>
      <c r="F15" s="5"/>
      <c r="G15" s="3"/>
      <c r="H15" s="3"/>
      <c r="I15" s="3"/>
      <c r="J15" s="3"/>
      <c r="K15" s="3"/>
      <c r="L15" s="12"/>
      <c r="M15" s="3"/>
      <c r="N15" s="3"/>
      <c r="O15" s="3"/>
      <c r="P15" s="5"/>
    </row>
    <row r="16" spans="1:16" x14ac:dyDescent="0.25">
      <c r="A16" s="3">
        <v>13</v>
      </c>
      <c r="B16" s="3"/>
      <c r="C16" s="3"/>
      <c r="D16" s="5"/>
      <c r="E16" s="3"/>
      <c r="F16" s="3"/>
      <c r="G16" s="3"/>
      <c r="H16" s="3"/>
      <c r="I16" s="3"/>
      <c r="J16" s="3"/>
      <c r="K16" s="3"/>
      <c r="L16" s="12"/>
      <c r="M16" s="3"/>
      <c r="N16" s="3"/>
      <c r="O16" s="3"/>
      <c r="P16" s="5"/>
    </row>
    <row r="17" spans="1:16" x14ac:dyDescent="0.25">
      <c r="A17" s="3">
        <v>14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12"/>
      <c r="M17" s="3"/>
      <c r="N17" s="3"/>
      <c r="O17" s="3"/>
      <c r="P17" s="5"/>
    </row>
    <row r="18" spans="1:16" x14ac:dyDescent="0.25">
      <c r="A18" s="3">
        <v>15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5"/>
    </row>
    <row r="19" spans="1:16" x14ac:dyDescent="0.25">
      <c r="A19" s="3">
        <v>16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3"/>
      <c r="N19" s="3"/>
      <c r="O19" s="3"/>
      <c r="P19" s="9"/>
    </row>
    <row r="20" spans="1:16" x14ac:dyDescent="0.25">
      <c r="A20" s="3">
        <v>17</v>
      </c>
      <c r="B20" s="3"/>
      <c r="C20" s="3"/>
      <c r="D20" s="13"/>
      <c r="E20" s="3"/>
      <c r="F20" s="3"/>
      <c r="G20" s="3"/>
      <c r="H20" s="3"/>
      <c r="I20" s="3"/>
      <c r="J20" s="3"/>
      <c r="K20" s="3"/>
      <c r="L20" s="12"/>
      <c r="M20" s="3"/>
      <c r="N20" s="3"/>
      <c r="O20" s="3"/>
      <c r="P20" s="5"/>
    </row>
    <row r="21" spans="1:16" x14ac:dyDescent="0.25">
      <c r="A21" s="3">
        <v>18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0"/>
    </row>
    <row r="22" spans="1:16" x14ac:dyDescent="0.25">
      <c r="A22" s="3">
        <v>19</v>
      </c>
      <c r="B22" s="3"/>
      <c r="C22" s="3"/>
      <c r="D22" s="3"/>
      <c r="E22" s="3"/>
      <c r="F22" s="3"/>
      <c r="G22" s="3"/>
      <c r="H22" s="3"/>
      <c r="I22" s="3"/>
      <c r="J22" s="10"/>
      <c r="K22" s="3"/>
      <c r="L22" s="3"/>
      <c r="M22" s="3"/>
      <c r="N22" s="3"/>
      <c r="O22" s="3"/>
      <c r="P22" s="5"/>
    </row>
    <row r="24" spans="1:16" ht="15.75" thickBot="1" x14ac:dyDescent="0.3"/>
    <row r="25" spans="1:16" ht="15.75" thickBot="1" x14ac:dyDescent="0.3">
      <c r="K25" s="23" t="s">
        <v>150</v>
      </c>
      <c r="L25" s="24"/>
      <c r="M25" s="25"/>
      <c r="N25" s="22">
        <f>SUM(N4:N24)</f>
        <v>50</v>
      </c>
    </row>
    <row r="26" spans="1:16" ht="15.75" thickBot="1" x14ac:dyDescent="0.3"/>
    <row r="27" spans="1:16" ht="15.75" thickBot="1" x14ac:dyDescent="0.3">
      <c r="K27" s="77" t="s">
        <v>149</v>
      </c>
      <c r="L27" s="78"/>
      <c r="M27" s="79"/>
      <c r="N27" s="80">
        <v>1662</v>
      </c>
    </row>
  </sheetData>
  <mergeCells count="9">
    <mergeCell ref="P2:P3"/>
    <mergeCell ref="K25:M25"/>
    <mergeCell ref="K27:M27"/>
    <mergeCell ref="B2:C2"/>
    <mergeCell ref="D2:D3"/>
    <mergeCell ref="E2:E3"/>
    <mergeCell ref="F2:F3"/>
    <mergeCell ref="I2:I3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04-09</vt:lpstr>
      <vt:lpstr>07-09</vt:lpstr>
      <vt:lpstr>08-09</vt:lpstr>
      <vt:lpstr>09-09</vt:lpstr>
      <vt:lpstr>10-09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Delgadillo Hurtado</dc:creator>
  <cp:lastModifiedBy>USUARIO</cp:lastModifiedBy>
  <dcterms:created xsi:type="dcterms:W3CDTF">2026-09-07T14:57:54Z</dcterms:created>
  <dcterms:modified xsi:type="dcterms:W3CDTF">2026-09-11T20:01:52Z</dcterms:modified>
</cp:coreProperties>
</file>