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12846B5E-FD4B-43D1-B912-A9C0934A4D92}" xr6:coauthVersionLast="47" xr6:coauthVersionMax="47" xr10:uidLastSave="{00000000-0000-0000-0000-000000000000}"/>
  <bookViews>
    <workbookView xWindow="-108" yWindow="-108" windowWidth="23256" windowHeight="12456" activeTab="7" xr2:uid="{00000000-000D-0000-FFFF-FFFF00000000}"/>
  </bookViews>
  <sheets>
    <sheet name="Hoja1" sheetId="1" r:id="rId1"/>
    <sheet name="Hoja2" sheetId="2" r:id="rId2"/>
    <sheet name="Hoja3" sheetId="3" r:id="rId3"/>
    <sheet name="Hoja4" sheetId="4" r:id="rId4"/>
    <sheet name="Hoja5" sheetId="5" r:id="rId5"/>
    <sheet name="Hoja6" sheetId="6" r:id="rId6"/>
    <sheet name="Hoja7" sheetId="7" r:id="rId7"/>
    <sheet name="Hoja8" sheetId="8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25" i="6" l="1"/>
  <c r="I5" i="6"/>
  <c r="M4" i="6"/>
  <c r="I4" i="6"/>
  <c r="M6" i="5"/>
  <c r="I6" i="5"/>
  <c r="M5" i="5"/>
  <c r="I5" i="5"/>
  <c r="M4" i="5"/>
  <c r="I4" i="5"/>
  <c r="M3" i="5"/>
  <c r="I3" i="5"/>
  <c r="I16" i="4"/>
  <c r="M15" i="4"/>
  <c r="I15" i="4"/>
  <c r="I14" i="4"/>
  <c r="M13" i="4"/>
  <c r="I13" i="4"/>
  <c r="M12" i="4"/>
  <c r="I12" i="4"/>
  <c r="M11" i="4"/>
  <c r="I11" i="4"/>
  <c r="M10" i="4"/>
  <c r="I10" i="4"/>
  <c r="M9" i="4"/>
  <c r="N9" i="4" s="1"/>
  <c r="I9" i="4"/>
  <c r="M8" i="4"/>
  <c r="I8" i="4"/>
  <c r="M7" i="4"/>
  <c r="I7" i="4"/>
  <c r="M6" i="4"/>
  <c r="I6" i="4"/>
  <c r="I5" i="4"/>
  <c r="M4" i="4"/>
  <c r="I4" i="4"/>
  <c r="M3" i="4"/>
  <c r="I3" i="4"/>
  <c r="M13" i="3"/>
  <c r="I13" i="3"/>
  <c r="M12" i="3"/>
  <c r="I12" i="3"/>
  <c r="M11" i="3"/>
  <c r="I11" i="3"/>
  <c r="M10" i="3"/>
  <c r="I10" i="3"/>
  <c r="M9" i="3"/>
  <c r="N9" i="3" s="1"/>
  <c r="I9" i="3"/>
  <c r="M8" i="3"/>
  <c r="I8" i="3"/>
  <c r="N7" i="3"/>
  <c r="M7" i="3"/>
  <c r="I7" i="3"/>
  <c r="I6" i="3"/>
  <c r="M5" i="3"/>
  <c r="N5" i="3" s="1"/>
  <c r="I5" i="3"/>
  <c r="I4" i="3"/>
  <c r="M3" i="3"/>
  <c r="I3" i="3"/>
  <c r="M11" i="2"/>
  <c r="I11" i="2"/>
  <c r="N10" i="2"/>
  <c r="M10" i="2"/>
  <c r="I10" i="2"/>
  <c r="M9" i="2"/>
  <c r="I9" i="2"/>
  <c r="I8" i="2"/>
  <c r="M7" i="2"/>
  <c r="I7" i="2"/>
  <c r="M6" i="2"/>
  <c r="I6" i="2"/>
  <c r="M5" i="2"/>
  <c r="I5" i="2"/>
  <c r="M4" i="2"/>
  <c r="I4" i="2"/>
  <c r="I3" i="2"/>
  <c r="O121" i="1"/>
  <c r="E31" i="1"/>
</calcChain>
</file>

<file path=xl/sharedStrings.xml><?xml version="1.0" encoding="utf-8"?>
<sst xmlns="http://schemas.openxmlformats.org/spreadsheetml/2006/main" count="887" uniqueCount="408">
  <si>
    <t>FECHA</t>
  </si>
  <si>
    <t>DIA</t>
  </si>
  <si>
    <t xml:space="preserve">CAN. </t>
  </si>
  <si>
    <t>MAQUINARIA/EQUIPO</t>
  </si>
  <si>
    <t>OPERADOR/CHOFER</t>
  </si>
  <si>
    <t>D.M.</t>
  </si>
  <si>
    <t>BARRIO</t>
  </si>
  <si>
    <t>UV</t>
  </si>
  <si>
    <t>TRABAJOS REALIZADOS</t>
  </si>
  <si>
    <t>PRODUCCION</t>
  </si>
  <si>
    <t>M3</t>
  </si>
  <si>
    <t>ML CANAL</t>
  </si>
  <si>
    <t>MIERCOLES</t>
  </si>
  <si>
    <t>FREDY QUISPE</t>
  </si>
  <si>
    <t>6 DE AGOSTO</t>
  </si>
  <si>
    <t xml:space="preserve">MANTENIMIENTO DE VIAS NO PAVIMENTADAS,CARGUIO Y TRASLADO DE MATERIAL DE RELLENO </t>
  </si>
  <si>
    <t>PABLO ARIAS</t>
  </si>
  <si>
    <t>VOLQUETA 2800 SPA</t>
  </si>
  <si>
    <t>JOSE LUIS CABA</t>
  </si>
  <si>
    <t>VOLQUETA 2843 IRU</t>
  </si>
  <si>
    <t>FELIX RENGEL</t>
  </si>
  <si>
    <t>MARTES</t>
  </si>
  <si>
    <t>GABRIEL CABALLERO</t>
  </si>
  <si>
    <t>ELEODORO ALBA</t>
  </si>
  <si>
    <t>MINICARGADOR #8</t>
  </si>
  <si>
    <t>AV/BENI</t>
  </si>
  <si>
    <t>37-38</t>
  </si>
  <si>
    <t>VOLQUETA 2254 ILF</t>
  </si>
  <si>
    <t>CARLOS SUAREZ</t>
  </si>
  <si>
    <t>EXCAVADORA DOOSAN</t>
  </si>
  <si>
    <t>IVER FLORES</t>
  </si>
  <si>
    <t>CANAL 10MO ANILLO</t>
  </si>
  <si>
    <t xml:space="preserve">MANTENIMIENTO Y LIMPIEZA DE CANAL NO REVESTIDO </t>
  </si>
  <si>
    <t>ROLY OSINAGA</t>
  </si>
  <si>
    <t>BOLIVIA</t>
  </si>
  <si>
    <t>MANTENIMIENTO DE CALLES Y VIAS NO PAVIMENTADAS CON CARGUIO  Y TRANSPORTE DE MATERIAL DE RELLENO</t>
  </si>
  <si>
    <t>FREDDY QUISPE</t>
  </si>
  <si>
    <t>VICTOR LAVERAN</t>
  </si>
  <si>
    <t>URKUPIÑA</t>
  </si>
  <si>
    <t>VOLQUETA 6327 EHP</t>
  </si>
  <si>
    <t>WILDER NOGALES</t>
  </si>
  <si>
    <t>VOLQUETA 6327 EIT</t>
  </si>
  <si>
    <t>HERNAN CANDIA</t>
  </si>
  <si>
    <t xml:space="preserve">MIERCOLES </t>
  </si>
  <si>
    <t>MOTONIVELADORA N° 28</t>
  </si>
  <si>
    <t xml:space="preserve">VILLA 15 DE AGOSTO </t>
  </si>
  <si>
    <t xml:space="preserve">MANTENIMIENTO DE CALLES Y VIAS NO PAVIMENTADAS </t>
  </si>
  <si>
    <t>JUAN CARLOS ROCA</t>
  </si>
  <si>
    <t xml:space="preserve">PANIAGUA </t>
  </si>
  <si>
    <t>VOLQUETA 6327 EGK</t>
  </si>
  <si>
    <t>GOEL ROSSEL</t>
  </si>
  <si>
    <t>JUEVES</t>
  </si>
  <si>
    <t>MOTONIVELADORA #49</t>
  </si>
  <si>
    <t>ACCESO A LAS CABAÑAS DEL RIO PIRAI</t>
  </si>
  <si>
    <t>55A</t>
  </si>
  <si>
    <t>MANTENIMIENTO DE VIA NO PAVIMENTADA</t>
  </si>
  <si>
    <t>MOTONIVELADORA #48</t>
  </si>
  <si>
    <t>FORTUNATO MERCADO</t>
  </si>
  <si>
    <t>NAVIDAD</t>
  </si>
  <si>
    <t>ET-51</t>
  </si>
  <si>
    <t>MANTENIMIENTO DE CALLES Y VIAS NO PAVIMENTADAS CON CARGUIO Y TRANSPORTE DE MATERIAL PARA RELLENO</t>
  </si>
  <si>
    <t>RETROEXCAVADORA #32</t>
  </si>
  <si>
    <t>MOTONIVELADORA #46</t>
  </si>
  <si>
    <t>LEONARDO MORENO</t>
  </si>
  <si>
    <t>LOS CUSIS 1</t>
  </si>
  <si>
    <t>RETROEXCAVADORA #17</t>
  </si>
  <si>
    <t>ROLANDO RIOJA</t>
  </si>
  <si>
    <t>LIMPIEZA Y MANTENIMIENTO DE CANAL NO REVESTIDO</t>
  </si>
  <si>
    <t>FELIZ RENGEL</t>
  </si>
  <si>
    <t>LIMPIEZA Y MANTENIMIENTO DE CANAL NO REVESTIDO CON CARGUIO Y TRANSPORTE DE MATERIAL EXCEDENTE</t>
  </si>
  <si>
    <t>CANAL AV RADIAL 10</t>
  </si>
  <si>
    <t>RUBEN SUAREZ</t>
  </si>
  <si>
    <t>LIBERTAD</t>
  </si>
  <si>
    <t>386-394-388</t>
  </si>
  <si>
    <t>VIERNES</t>
  </si>
  <si>
    <t>CANAL DE LA AV/BENI</t>
  </si>
  <si>
    <t>37/38</t>
  </si>
  <si>
    <t>APOYO EN RETIRO Y CARGUIO DE MATERIAL CON SEDIMENTO</t>
  </si>
  <si>
    <t>VOQLUETA 6327 EGK</t>
  </si>
  <si>
    <t>LEONIDAS ARCA DE NOE SUB ESTE</t>
  </si>
  <si>
    <t xml:space="preserve">MANTENIMIENTO DE CALLES Y VIAS NO PAVIMENTADAS CON TRANSPORTE DE  CARGUIO DE MATERIAL PARA RELLENO </t>
  </si>
  <si>
    <t>RETROEXCAVADORA #14</t>
  </si>
  <si>
    <t>CAÑAVERAL</t>
  </si>
  <si>
    <t>CANAL TRAPICHE</t>
  </si>
  <si>
    <t>MANTENIMIENTO Y LIMPIEZA DE CANAL NO REVESTIDO CON CARGUIO Y TRANSPORTE DE MATERIAL CON SEDIMENTOS</t>
  </si>
  <si>
    <t>VOLQUETA 28432 IRU</t>
  </si>
  <si>
    <t>VOLQUETA 6237 EGK</t>
  </si>
  <si>
    <t>TAMARITA</t>
  </si>
  <si>
    <t>ANDALUCIA</t>
  </si>
  <si>
    <t>MOTONIVELADORA #33</t>
  </si>
  <si>
    <t>EDIL CARBAJAL</t>
  </si>
  <si>
    <t>MOTONIVELADORA #47</t>
  </si>
  <si>
    <t>BAJO BENI</t>
  </si>
  <si>
    <t xml:space="preserve">GOEL ROSSEL </t>
  </si>
  <si>
    <t xml:space="preserve">COMUNIDAD JORORY </t>
  </si>
  <si>
    <t xml:space="preserve">MANTENIMIENTO DE VIAS NO PAVIMENTADAS </t>
  </si>
  <si>
    <t>MOTONIVELADORA #28</t>
  </si>
  <si>
    <t>RANCHO SUR</t>
  </si>
  <si>
    <t xml:space="preserve">MANTENIMIENTO DE CALLES Y VIAS NO PAVIMENTADAS CON CARGUIO Y TRANSPORTE DE MATERIAL DE RELLENO </t>
  </si>
  <si>
    <t>VOLQUETA 6327 ECU</t>
  </si>
  <si>
    <t>RAMION DAZA</t>
  </si>
  <si>
    <t>ACOPIO B/ EL BAÑADITO</t>
  </si>
  <si>
    <t>VOLQUETA 6237 EFG</t>
  </si>
  <si>
    <t>FERNANDO OLLER</t>
  </si>
  <si>
    <t>MOTONIVELADORA #44</t>
  </si>
  <si>
    <t>C/ EL MESON</t>
  </si>
  <si>
    <t>-</t>
  </si>
  <si>
    <t>MANTENIMIENTO DE CALLES Y VIAS NO PAVIMENTADAS CON CARGUIO Y TRANSPORTE DE MATERIAL DE RELLENO</t>
  </si>
  <si>
    <t>VICTOR LABERAN</t>
  </si>
  <si>
    <t xml:space="preserve">HERNAN CANDIA </t>
  </si>
  <si>
    <t>RIVERA</t>
  </si>
  <si>
    <t xml:space="preserve">MANTENIMIENTO DE  CALLES Y VIAS NO PAVIMENTADAS </t>
  </si>
  <si>
    <t>30 DE AGOSTO</t>
  </si>
  <si>
    <t>VOLQUETA 6327 EFG</t>
  </si>
  <si>
    <t>RETROEXCAVADORA #12</t>
  </si>
  <si>
    <t xml:space="preserve">DOÑA TOMASA </t>
  </si>
  <si>
    <t>RAMON DAZA</t>
  </si>
  <si>
    <t xml:space="preserve">LA CAMPIÑA </t>
  </si>
  <si>
    <t>240 A</t>
  </si>
  <si>
    <t>MTONIVELADORA #44</t>
  </si>
  <si>
    <t>26 DE SEPTIEMBRE</t>
  </si>
  <si>
    <t>VOLQUETA 2831 ZII</t>
  </si>
  <si>
    <t xml:space="preserve">GABRIEL CABALLERO </t>
  </si>
  <si>
    <t xml:space="preserve">LOS SAUCES </t>
  </si>
  <si>
    <t xml:space="preserve">JUSTO ARIAS </t>
  </si>
  <si>
    <t>EL CARMEN MOSCU</t>
  </si>
  <si>
    <t>30 DE AGOSTO II</t>
  </si>
  <si>
    <t>MOTONIVELADORA #22</t>
  </si>
  <si>
    <t>PANTANAL</t>
  </si>
  <si>
    <t>ET-68</t>
  </si>
  <si>
    <t>UNION TERRADO 2</t>
  </si>
  <si>
    <t>156A</t>
  </si>
  <si>
    <t>15 DE MAYO</t>
  </si>
  <si>
    <t>MANTENIMIENTO DE CALLES Y VIAS NO PAVIMENTADAS</t>
  </si>
  <si>
    <t>EXCAVADORA DOSSAN</t>
  </si>
  <si>
    <t>CANAL AV/RADIAL 10</t>
  </si>
  <si>
    <t>MANTENIMIENTO Y LIMPIEZA DE CANAL NO REVISTIDO</t>
  </si>
  <si>
    <t>JERUSALEN</t>
  </si>
  <si>
    <t>CARGUIO Y TRANSPORTE DE MATERIAL DE RELLENO</t>
  </si>
  <si>
    <t>TRANPORTE DE MATERIAL PARA RELLNO</t>
  </si>
  <si>
    <t xml:space="preserve">ROLANDO RIOJA </t>
  </si>
  <si>
    <t>JUANCHO</t>
  </si>
  <si>
    <t>BICENTENARIO</t>
  </si>
  <si>
    <t>199A</t>
  </si>
  <si>
    <t>MOTONIVELADORA # 44</t>
  </si>
  <si>
    <t xml:space="preserve">ROLY OSINAGA </t>
  </si>
  <si>
    <t>PALENQUE CORONEL</t>
  </si>
  <si>
    <t>MANTENIMIENTO DE VIAS Y CALLES NO PAVIMENTADAS CON CARGUIO Y TRANSPORTE DE MATERIAL PARA RELLENO</t>
  </si>
  <si>
    <t>RETROEXCAVADORA # 12</t>
  </si>
  <si>
    <t>COMUNIDAD TUNDI</t>
  </si>
  <si>
    <t xml:space="preserve">MANTENIMIENTO DE VIAS Y CALLES NO PAVIMENTADAS CON CARGUIO Y TRANSPORTE DE MATERIAL PARA RELLENO </t>
  </si>
  <si>
    <t xml:space="preserve">PARAISO NORTE </t>
  </si>
  <si>
    <t>JUSTO ARIAS</t>
  </si>
  <si>
    <t>SAN JOAQUIN</t>
  </si>
  <si>
    <t xml:space="preserve">MANTENIMIENTO DE CALLES Y VIAS NO PAVIMENTADAS CON CARGUIO Y TRANSPORTE DE MATERIAL DE RELLENO, RECOJO DE MATERIAL EXCEDENTE </t>
  </si>
  <si>
    <t>VOLQUETA 2254ILF</t>
  </si>
  <si>
    <t>TORONJAL</t>
  </si>
  <si>
    <t>N° DE VIAJES</t>
  </si>
  <si>
    <t>CARGUIO DE MATERIAL PARA RELLENO DE VIAS NO PAVIMENTADAS</t>
  </si>
  <si>
    <t xml:space="preserve">ML   </t>
  </si>
  <si>
    <t>TRANSPORTE DE MATERIAL PARA RELLENO DE VIAS NO PAVIMENTADAS</t>
  </si>
  <si>
    <t>CARGUIO DE MATERIAL DE RELLENO PARA VIAS NO PAVIMENTADAS</t>
  </si>
  <si>
    <t>MOTONIVELADORA # 47</t>
  </si>
  <si>
    <t>NO SE HABILITO EL CUPO PARA EL CARGUIO DE COMBUSTIBLE</t>
  </si>
  <si>
    <t>LUNES</t>
  </si>
  <si>
    <t>CONDICIONES CLIMATICAS (LLUVIA)</t>
  </si>
  <si>
    <t>ABASTECIMIENTO CARGUIO DE COMBUSTIBLE (SURTIDOR)</t>
  </si>
  <si>
    <t>ZONA FERIA BARRIO LINDO</t>
  </si>
  <si>
    <t>APOYO INCENDIO FERIA BARRIO LINDO</t>
  </si>
  <si>
    <t>FERIADO NACIONAL</t>
  </si>
  <si>
    <t>SUSPENSIÓN DE SALIDA DE MAQUINARIA POR CONDICIONES CLIMATICAS (LLUVIA)</t>
  </si>
  <si>
    <t>SUSPENSIÓN DE SALIDA DE MAQUINARIA POR CONDICIONES CLIMATICAS (TERRENO INOPERABLE)</t>
  </si>
  <si>
    <t>TRANSPORTE DE MAQUINARIA MINICARGADOR</t>
  </si>
  <si>
    <t>APOYO EN ACOPIO DE MANTENIMIENTO DE CANAL NO REVESTIDO</t>
  </si>
  <si>
    <t>SUSPENSIÓN DE SALIDA DE MAQUINARIA POR CONDICIONES TERRENO INOPERABLE</t>
  </si>
  <si>
    <t>DM-1</t>
  </si>
  <si>
    <t>ACCESO CABAÑAS RIO PIRAÍ</t>
  </si>
  <si>
    <t>ZONA DEL CORDON ECOLOGICO</t>
  </si>
  <si>
    <t>MANTENIMIENTO DE VIAS SIN PAVIMENTO</t>
  </si>
  <si>
    <t>ZONA DE LA RIVERA DEL RIO PIRAI</t>
  </si>
  <si>
    <t>TRANSPORTE DE MATERIAL DE RELLENO</t>
  </si>
  <si>
    <t>APOYO TRANSPORTE DE MATERIAL DE RELLENO PARA BACHEO</t>
  </si>
  <si>
    <t>CRISTAL</t>
  </si>
  <si>
    <t>VOLQUETA 2843 ZII</t>
  </si>
  <si>
    <t>MOTONIVELDORA #33</t>
  </si>
  <si>
    <t>163-164</t>
  </si>
  <si>
    <t>CARGUIO DE MATERIAL PARA RELLENO DE VIAS NO MAVIMENTADAS</t>
  </si>
  <si>
    <t>MANTENIMIENTO Y LIMPIEZA DE CANAL NO REVESTIDO</t>
  </si>
  <si>
    <t>UNIVERSITARIO SUR</t>
  </si>
  <si>
    <t>TRANSPORTE DE MATERIAL PARA RELLENO</t>
  </si>
  <si>
    <t>MINICARGADOR #10</t>
  </si>
  <si>
    <t>VALLE HERMOSO I</t>
  </si>
  <si>
    <t>VALLE HERMOSO II</t>
  </si>
  <si>
    <t>CARGUIO DE MATERIAL DE RELLEO</t>
  </si>
  <si>
    <t>MAGISTERIO SUR</t>
  </si>
  <si>
    <t>RETROEXCAVADORA # 14</t>
  </si>
  <si>
    <t xml:space="preserve">VICTOR LABERAN </t>
  </si>
  <si>
    <t xml:space="preserve"> CARGUIO DE MATERIAL PARA RELLENO DE VIAS NO PAVIMENTADAS</t>
  </si>
  <si>
    <t xml:space="preserve">TRANSPORTE DE MATERIAL PARA RELLENO DE VIAS NO PAVIMENTADAS </t>
  </si>
  <si>
    <t xml:space="preserve">RAMON DAZA </t>
  </si>
  <si>
    <t xml:space="preserve">TRANSPORTE DE MATERIAL PARA RELLENO DE  VIAS NO PAVIMENTADAS </t>
  </si>
  <si>
    <t xml:space="preserve">ARBOLEADA ATIMA </t>
  </si>
  <si>
    <t>MOTONIVELADORA # 48</t>
  </si>
  <si>
    <t>VOLQUETA 2254 IFL</t>
  </si>
  <si>
    <t>VOLQUETA 2135 PKN</t>
  </si>
  <si>
    <t>HERNAN BEJARANO</t>
  </si>
  <si>
    <t>MINI CARGADOR N°10</t>
  </si>
  <si>
    <t>JULIO CESAR DELUQUE</t>
  </si>
  <si>
    <t>8 DE MARZO</t>
  </si>
  <si>
    <t xml:space="preserve">MANTENIMIENTO DE CALLE Y VIAS NO PAVIMENTADAS </t>
  </si>
  <si>
    <t>CARGUIO DE MATERIAL PARA RELLENO</t>
  </si>
  <si>
    <t>NO SE REALIZO SALIDA DE MAQUINARIA MOTIVO SIN COMBUSTIBLE EN LA MAQUINARIA</t>
  </si>
  <si>
    <t>CRONOGRAMA DE AVANCE DE MAQUINARIAS SECRETARIA DE OBRAS PUBLICAS - DIRECCION DE MANTENIMIENTO - DEPARTAMENTO DE MAESTRANZA</t>
  </si>
  <si>
    <t xml:space="preserve">Fernando Oller </t>
  </si>
  <si>
    <t>Nº</t>
  </si>
  <si>
    <t>Ubicación</t>
  </si>
  <si>
    <t>Equipo</t>
  </si>
  <si>
    <t>Operador</t>
  </si>
  <si>
    <t>Actividad</t>
  </si>
  <si>
    <t xml:space="preserve">Horometro Inicial </t>
  </si>
  <si>
    <t>Horometro Final</t>
  </si>
  <si>
    <t>Total hrs.</t>
  </si>
  <si>
    <t>Capacidad</t>
  </si>
  <si>
    <t xml:space="preserve">Combustible </t>
  </si>
  <si>
    <t xml:space="preserve">Combustible  </t>
  </si>
  <si>
    <t>Observaciones</t>
  </si>
  <si>
    <t>DM</t>
  </si>
  <si>
    <t>Barrio</t>
  </si>
  <si>
    <t>Maestranza</t>
  </si>
  <si>
    <t>Tanque</t>
  </si>
  <si>
    <t>Inical (%) y Lts.</t>
  </si>
  <si>
    <t>Final (%) y Lts.</t>
  </si>
  <si>
    <t>Consumido %</t>
  </si>
  <si>
    <t>litros</t>
  </si>
  <si>
    <t xml:space="preserve">Carguio </t>
  </si>
  <si>
    <t>N/A</t>
  </si>
  <si>
    <t>motoniveladora 49</t>
  </si>
  <si>
    <t>Elvis Rivero</t>
  </si>
  <si>
    <t xml:space="preserve">SURTIDOR </t>
  </si>
  <si>
    <t>parte diario incompleto</t>
  </si>
  <si>
    <t>Las Cabañas</t>
  </si>
  <si>
    <t>motoniveladora case 44</t>
  </si>
  <si>
    <t>Roly Osinaga</t>
  </si>
  <si>
    <t>Cuneteado y perfilado de calles</t>
  </si>
  <si>
    <t>universitario sur</t>
  </si>
  <si>
    <t>motoniveladora 46</t>
  </si>
  <si>
    <t>Freddy Quispe</t>
  </si>
  <si>
    <t>mantenimiento de cales no pavimentada</t>
  </si>
  <si>
    <t xml:space="preserve">parte diario incompleto-engrase Gral. </t>
  </si>
  <si>
    <t>Cristal Guajojo</t>
  </si>
  <si>
    <t>retroexcavadora 12</t>
  </si>
  <si>
    <t>Eleodoro Alba</t>
  </si>
  <si>
    <t>carguio de materialde relleno y apertura de cuneta</t>
  </si>
  <si>
    <t>motoniveladora 33</t>
  </si>
  <si>
    <t>Justo Arias</t>
  </si>
  <si>
    <t xml:space="preserve">mantenimiento de calles </t>
  </si>
  <si>
    <t>motoniveladora 28</t>
  </si>
  <si>
    <t>mantenimiento de vias no pavimentadas</t>
  </si>
  <si>
    <t>se revento manguera, hidraulica</t>
  </si>
  <si>
    <t>volqueta ZII</t>
  </si>
  <si>
    <t>Jose Luis Caba</t>
  </si>
  <si>
    <t>volqueta 6327-EFG</t>
  </si>
  <si>
    <t xml:space="preserve">traslado de equipo, relleno calles </t>
  </si>
  <si>
    <t>volqueta 6327-EHP</t>
  </si>
  <si>
    <t>Wilder Nogales</t>
  </si>
  <si>
    <t>traslado de material</t>
  </si>
  <si>
    <t>falta engrasar</t>
  </si>
  <si>
    <t>Carga Lts</t>
  </si>
  <si>
    <t>Magisterio Sur</t>
  </si>
  <si>
    <t>volqueta 6327-ECU</t>
  </si>
  <si>
    <t>Ramon Daza</t>
  </si>
  <si>
    <t>Traslado de relleno</t>
  </si>
  <si>
    <t>parte diario incompleto -falta engrase</t>
  </si>
  <si>
    <t>n/a</t>
  </si>
  <si>
    <t xml:space="preserve">Elvis Rivero </t>
  </si>
  <si>
    <t>carguio de combustible</t>
  </si>
  <si>
    <t xml:space="preserve">cargo en el dia </t>
  </si>
  <si>
    <t>Hugo  Moreno</t>
  </si>
  <si>
    <t>Ayuda a lo gomeros Maestranza</t>
  </si>
  <si>
    <t>minicargador 8</t>
  </si>
  <si>
    <t>solo movimiento maestranza</t>
  </si>
  <si>
    <t>acopio</t>
  </si>
  <si>
    <t>retroexcavadora 14</t>
  </si>
  <si>
    <t>Victor Laveran</t>
  </si>
  <si>
    <t>carguio de material y esparcido</t>
  </si>
  <si>
    <t>necesita engrase</t>
  </si>
  <si>
    <t>acopio abasto</t>
  </si>
  <si>
    <t>volqueta 2254-ILF</t>
  </si>
  <si>
    <t>Carlos Suarez</t>
  </si>
  <si>
    <t>traslado de material de relleno para motoniveladora</t>
  </si>
  <si>
    <t>acopio al dm-10</t>
  </si>
  <si>
    <t>minicargador 10</t>
  </si>
  <si>
    <t>Julio Cesar Deluque</t>
  </si>
  <si>
    <t>Calibre de llantas y engrase</t>
  </si>
  <si>
    <t>volqueta 2843-IRU</t>
  </si>
  <si>
    <t>Felix Rengel</t>
  </si>
  <si>
    <t>transporte de material de relleno</t>
  </si>
  <si>
    <t>se solicita hacer ver el marcador de combustible</t>
  </si>
  <si>
    <t>valle hermoso</t>
  </si>
  <si>
    <t>volqueta 2800-spa</t>
  </si>
  <si>
    <t>carguio de material para relleno</t>
  </si>
  <si>
    <t>motoniveladora 47</t>
  </si>
  <si>
    <t>Ruben Suarez</t>
  </si>
  <si>
    <t>mantenimiento de calle no pavimentadas</t>
  </si>
  <si>
    <t xml:space="preserve">llanta en mal estado </t>
  </si>
  <si>
    <t>motoniveladora 44</t>
  </si>
  <si>
    <t>Final (%)y Lts.</t>
  </si>
  <si>
    <t>arboleda de fatima</t>
  </si>
  <si>
    <t>volqueta 6327-EIT</t>
  </si>
  <si>
    <t>Hernan Candia</t>
  </si>
  <si>
    <t>traslado de relleno con volqeuta 6 viajes</t>
  </si>
  <si>
    <t>mantenimiento de via</t>
  </si>
  <si>
    <t>sin combustible y engrase</t>
  </si>
  <si>
    <t>maestranza</t>
  </si>
  <si>
    <t>excavadora</t>
  </si>
  <si>
    <t>Iver Flores</t>
  </si>
  <si>
    <t>limpieza de tolva en maestranza</t>
  </si>
  <si>
    <t>no marca aguja de combustible</t>
  </si>
  <si>
    <t>volqueta 2831-ZII</t>
  </si>
  <si>
    <t>Goel Rossel</t>
  </si>
  <si>
    <t xml:space="preserve">traslado de basura </t>
  </si>
  <si>
    <t>APOYO</t>
  </si>
  <si>
    <t>comunidad santa fe</t>
  </si>
  <si>
    <t>Fernando Oller</t>
  </si>
  <si>
    <t>Traslado de equipo</t>
  </si>
  <si>
    <t>santa fe</t>
  </si>
  <si>
    <t>carguio de relleno</t>
  </si>
  <si>
    <t>Hacer mantenimiento y cambio de uses</t>
  </si>
  <si>
    <t>palenque coronel</t>
  </si>
  <si>
    <t>Transporte de material</t>
  </si>
  <si>
    <t>Julio Deluque</t>
  </si>
  <si>
    <t>carguio de material para calle</t>
  </si>
  <si>
    <t>calibrada de llante, engrase gral.</t>
  </si>
  <si>
    <t>SURTIDOR</t>
  </si>
  <si>
    <t>retroexcavadora 17</t>
  </si>
  <si>
    <t>Rolando Rioja</t>
  </si>
  <si>
    <t>carguio de losetas y carguio de diesel</t>
  </si>
  <si>
    <t>Navidad</t>
  </si>
  <si>
    <t>traslado de la unida ida y vuelta</t>
  </si>
  <si>
    <t>volqueta 2135-PKN</t>
  </si>
  <si>
    <t>HernanBejarano</t>
  </si>
  <si>
    <t>motoniveladora 48</t>
  </si>
  <si>
    <t>Leonardo Moreno</t>
  </si>
  <si>
    <t>perfilado y cuneteado, mantenimineto de calles</t>
  </si>
  <si>
    <t>volqueta 6327-EBR</t>
  </si>
  <si>
    <t>Roli Osinaga</t>
  </si>
  <si>
    <t>Recojo de losetas</t>
  </si>
  <si>
    <t>flotador de tanque en mal estado</t>
  </si>
  <si>
    <t>Inical (%)</t>
  </si>
  <si>
    <t>Final (%) y en Lts.</t>
  </si>
  <si>
    <t>Consumido % y Lts.</t>
  </si>
  <si>
    <t>8 de marzo</t>
  </si>
  <si>
    <t>grasa mantenimiento al botellon</t>
  </si>
  <si>
    <t>transporte material de relleno para mantenimiento de calles</t>
  </si>
  <si>
    <t>engrasar suspensión</t>
  </si>
  <si>
    <t>traslado de relleno</t>
  </si>
  <si>
    <t>carguio de relleno 19 volquetadas</t>
  </si>
  <si>
    <t>Final (%)</t>
  </si>
  <si>
    <t>Hernan Bejarano</t>
  </si>
  <si>
    <t>traslado de Mastil de maestran a SMOP</t>
  </si>
  <si>
    <t>traslado de material en maestranza</t>
  </si>
  <si>
    <t>CONSUMO DIA EN Lts.</t>
  </si>
  <si>
    <t>CONSUMO Lts. DEL 04 al 09</t>
  </si>
  <si>
    <t>N°</t>
  </si>
  <si>
    <t>Fecha</t>
  </si>
  <si>
    <t>N° Solicitud</t>
  </si>
  <si>
    <t>N° Salida</t>
  </si>
  <si>
    <t>Unidad</t>
  </si>
  <si>
    <t>Cantidad</t>
  </si>
  <si>
    <t>Cód. SIGMA</t>
  </si>
  <si>
    <t>Cód. Producto</t>
  </si>
  <si>
    <t>Descripción</t>
  </si>
  <si>
    <t>Solicitante / Responsable</t>
  </si>
  <si>
    <t>Observación</t>
  </si>
  <si>
    <t>Página fuente</t>
  </si>
  <si>
    <t>11/08/2026</t>
  </si>
  <si>
    <t>#3</t>
  </si>
  <si>
    <t>15</t>
  </si>
  <si>
    <t>Juego</t>
  </si>
  <si>
    <t>Llanta c/ cámara (texto manuscrito; descripción incompleta)</t>
  </si>
  <si>
    <t>Excavadora Doosan #12</t>
  </si>
  <si>
    <t>Yer Flores</t>
  </si>
  <si>
    <t>X Emergencia</t>
  </si>
  <si>
    <t>Litro</t>
  </si>
  <si>
    <t>8006</t>
  </si>
  <si>
    <t>Aceite transmisión SAE-50</t>
  </si>
  <si>
    <t>Retro #17</t>
  </si>
  <si>
    <t>Roberto Rojas</t>
  </si>
  <si>
    <t>Pieza</t>
  </si>
  <si>
    <t>21758</t>
  </si>
  <si>
    <t>PS-1430 (lectura manuscrita)</t>
  </si>
  <si>
    <t>Filtro de transmisión diésel Donaldson</t>
  </si>
  <si>
    <t>#2</t>
  </si>
  <si>
    <t>21760</t>
  </si>
  <si>
    <t>P179347 (lectura manuscrita)</t>
  </si>
  <si>
    <t>Filtro de transmisión</t>
  </si>
  <si>
    <t>#1</t>
  </si>
  <si>
    <t>35527</t>
  </si>
  <si>
    <t>PFC211 (lectura manuscrita)</t>
  </si>
  <si>
    <t>Filtro de aceite</t>
  </si>
  <si>
    <t>Retro #33</t>
  </si>
  <si>
    <t>12/08/2026</t>
  </si>
  <si>
    <t>#9</t>
  </si>
  <si>
    <t>21801</t>
  </si>
  <si>
    <t>Filtro de petróleo diésel Donaldson</t>
  </si>
  <si>
    <t>Volqueta 2135 PK / Nissan UD</t>
  </si>
  <si>
    <t>#8</t>
  </si>
  <si>
    <t>41191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</si>
</sst>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"/>
  </numFmts>
  <fonts count="10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u/>
      <sz val="11"/>
      <color rgb="FFFFFFFF"/>
      <name val="Calibri"/>
      <family val="2"/>
    </font>
    <font>
      <u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1F4E78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B7B7B7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43">
    <xf numFmtId="0" fontId="0" fillId="0" borderId="0" xfId="0"/>
    <xf numFmtId="0" fontId="1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14" fontId="2" fillId="3" borderId="11" xfId="0" applyNumberFormat="1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2" fillId="0" borderId="0" xfId="0" applyFont="1"/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3" borderId="0" xfId="0" applyFont="1" applyFill="1"/>
    <xf numFmtId="0" fontId="2" fillId="3" borderId="1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14" fontId="2" fillId="3" borderId="29" xfId="0" applyNumberFormat="1" applyFont="1" applyFill="1" applyBorder="1" applyAlignment="1">
      <alignment horizontal="center" vertical="center" wrapText="1"/>
    </xf>
    <xf numFmtId="164" fontId="2" fillId="3" borderId="14" xfId="0" applyNumberFormat="1" applyFont="1" applyFill="1" applyBorder="1" applyAlignment="1">
      <alignment horizontal="center" vertical="center" wrapText="1"/>
    </xf>
    <xf numFmtId="14" fontId="2" fillId="4" borderId="11" xfId="0" applyNumberFormat="1" applyFont="1" applyFill="1" applyBorder="1" applyAlignment="1">
      <alignment horizontal="center" vertical="center" wrapText="1"/>
    </xf>
    <xf numFmtId="164" fontId="2" fillId="4" borderId="12" xfId="0" applyNumberFormat="1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14" fontId="2" fillId="4" borderId="28" xfId="0" applyNumberFormat="1" applyFont="1" applyFill="1" applyBorder="1" applyAlignment="1">
      <alignment horizontal="center" vertical="center" wrapText="1"/>
    </xf>
    <xf numFmtId="164" fontId="2" fillId="4" borderId="30" xfId="0" applyNumberFormat="1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center" vertical="center" wrapText="1"/>
    </xf>
    <xf numFmtId="14" fontId="2" fillId="4" borderId="16" xfId="0" applyNumberFormat="1" applyFont="1" applyFill="1" applyBorder="1" applyAlignment="1">
      <alignment horizontal="center" vertical="center" wrapText="1"/>
    </xf>
    <xf numFmtId="164" fontId="2" fillId="4" borderId="17" xfId="0" applyNumberFormat="1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5" xfId="0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0" borderId="41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0" borderId="4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14" fontId="3" fillId="3" borderId="3" xfId="0" applyNumberFormat="1" applyFont="1" applyFill="1" applyBorder="1" applyAlignment="1">
      <alignment horizontal="center" vertical="center" wrapText="1"/>
    </xf>
    <xf numFmtId="14" fontId="3" fillId="3" borderId="6" xfId="0" applyNumberFormat="1" applyFont="1" applyFill="1" applyBorder="1" applyAlignment="1">
      <alignment horizontal="center" vertical="center" wrapText="1"/>
    </xf>
    <xf numFmtId="14" fontId="3" fillId="3" borderId="40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14" fontId="2" fillId="0" borderId="28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4" fontId="3" fillId="3" borderId="43" xfId="0" applyNumberFormat="1" applyFont="1" applyFill="1" applyBorder="1" applyAlignment="1">
      <alignment horizontal="center" vertical="center" wrapText="1"/>
    </xf>
    <xf numFmtId="14" fontId="3" fillId="3" borderId="44" xfId="0" applyNumberFormat="1" applyFont="1" applyFill="1" applyBorder="1" applyAlignment="1">
      <alignment horizontal="center" vertical="center" wrapText="1"/>
    </xf>
    <xf numFmtId="14" fontId="3" fillId="3" borderId="45" xfId="0" applyNumberFormat="1" applyFont="1" applyFill="1" applyBorder="1" applyAlignment="1">
      <alignment horizontal="center" vertical="center" wrapText="1"/>
    </xf>
    <xf numFmtId="164" fontId="3" fillId="3" borderId="30" xfId="0" applyNumberFormat="1" applyFont="1" applyFill="1" applyBorder="1" applyAlignment="1">
      <alignment horizontal="center" vertical="center" wrapText="1"/>
    </xf>
    <xf numFmtId="164" fontId="3" fillId="3" borderId="17" xfId="0" applyNumberFormat="1" applyFont="1" applyFill="1" applyBorder="1" applyAlignment="1">
      <alignment horizontal="center" vertical="center" wrapText="1"/>
    </xf>
    <xf numFmtId="164" fontId="3" fillId="3" borderId="14" xfId="0" applyNumberFormat="1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14" fontId="2" fillId="0" borderId="29" xfId="0" applyNumberFormat="1" applyFont="1" applyBorder="1" applyAlignment="1">
      <alignment horizontal="center" vertical="center" wrapText="1"/>
    </xf>
    <xf numFmtId="14" fontId="3" fillId="3" borderId="8" xfId="0" applyNumberFormat="1" applyFont="1" applyFill="1" applyBorder="1" applyAlignment="1">
      <alignment horizontal="center" vertical="center" wrapText="1"/>
    </xf>
    <xf numFmtId="164" fontId="3" fillId="3" borderId="9" xfId="0" applyNumberFormat="1" applyFont="1" applyFill="1" applyBorder="1" applyAlignment="1">
      <alignment horizontal="center" vertical="center" wrapText="1"/>
    </xf>
    <xf numFmtId="14" fontId="2" fillId="3" borderId="3" xfId="0" applyNumberFormat="1" applyFont="1" applyFill="1" applyBorder="1" applyAlignment="1">
      <alignment horizontal="center" vertical="center" wrapText="1"/>
    </xf>
    <xf numFmtId="14" fontId="2" fillId="3" borderId="8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9" xfId="0" applyNumberFormat="1" applyFont="1" applyFill="1" applyBorder="1" applyAlignment="1">
      <alignment horizontal="center" vertical="center" wrapText="1"/>
    </xf>
    <xf numFmtId="14" fontId="2" fillId="3" borderId="28" xfId="0" applyNumberFormat="1" applyFont="1" applyFill="1" applyBorder="1" applyAlignment="1">
      <alignment horizontal="center" vertical="center" wrapText="1"/>
    </xf>
    <xf numFmtId="14" fontId="2" fillId="3" borderId="29" xfId="0" applyNumberFormat="1" applyFont="1" applyFill="1" applyBorder="1" applyAlignment="1">
      <alignment horizontal="center" vertical="center" wrapText="1"/>
    </xf>
    <xf numFmtId="164" fontId="2" fillId="3" borderId="30" xfId="0" applyNumberFormat="1" applyFont="1" applyFill="1" applyBorder="1" applyAlignment="1">
      <alignment horizontal="center" vertical="center" wrapText="1"/>
    </xf>
    <xf numFmtId="164" fontId="2" fillId="3" borderId="14" xfId="0" applyNumberFormat="1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14" fontId="2" fillId="3" borderId="6" xfId="0" applyNumberFormat="1" applyFont="1" applyFill="1" applyBorder="1" applyAlignment="1">
      <alignment horizontal="center" vertical="center" wrapText="1"/>
    </xf>
    <xf numFmtId="14" fontId="2" fillId="3" borderId="40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14" fontId="2" fillId="3" borderId="25" xfId="0" applyNumberFormat="1" applyFont="1" applyFill="1" applyBorder="1" applyAlignment="1">
      <alignment horizontal="center" vertical="center" wrapText="1"/>
    </xf>
    <xf numFmtId="164" fontId="2" fillId="3" borderId="15" xfId="0" applyNumberFormat="1" applyFont="1" applyFill="1" applyBorder="1" applyAlignment="1">
      <alignment horizontal="center" vertical="center" wrapText="1"/>
    </xf>
    <xf numFmtId="0" fontId="1" fillId="5" borderId="46" xfId="0" applyFont="1" applyFill="1" applyBorder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5" borderId="4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" fillId="6" borderId="41" xfId="0" applyFont="1" applyFill="1" applyBorder="1" applyAlignment="1">
      <alignment horizontal="center" vertical="center"/>
    </xf>
    <xf numFmtId="0" fontId="1" fillId="6" borderId="28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 wrapText="1"/>
    </xf>
    <xf numFmtId="0" fontId="1" fillId="6" borderId="30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center" vertical="center"/>
    </xf>
    <xf numFmtId="0" fontId="1" fillId="8" borderId="14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/>
    </xf>
    <xf numFmtId="0" fontId="5" fillId="8" borderId="9" xfId="0" applyFont="1" applyFill="1" applyBorder="1" applyAlignment="1">
      <alignment horizontal="center" vertical="center"/>
    </xf>
    <xf numFmtId="0" fontId="5" fillId="7" borderId="10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6" borderId="30" xfId="0" applyFont="1" applyFill="1" applyBorder="1" applyAlignment="1">
      <alignment horizontal="center" vertical="center"/>
    </xf>
    <xf numFmtId="0" fontId="5" fillId="6" borderId="14" xfId="0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center" vertical="center"/>
    </xf>
    <xf numFmtId="0" fontId="5" fillId="10" borderId="47" xfId="0" applyFont="1" applyFill="1" applyBorder="1" applyAlignment="1">
      <alignment horizontal="center" vertical="center"/>
    </xf>
    <xf numFmtId="0" fontId="1" fillId="6" borderId="36" xfId="0" applyFont="1" applyFill="1" applyBorder="1" applyAlignment="1">
      <alignment horizontal="center" vertical="center"/>
    </xf>
    <xf numFmtId="0" fontId="1" fillId="6" borderId="30" xfId="0" applyFont="1" applyFill="1" applyBorder="1" applyAlignment="1">
      <alignment horizontal="center" vertical="center"/>
    </xf>
    <xf numFmtId="0" fontId="1" fillId="7" borderId="31" xfId="0" applyFont="1" applyFill="1" applyBorder="1" applyAlignment="1">
      <alignment horizontal="center" vertical="center"/>
    </xf>
    <xf numFmtId="0" fontId="1" fillId="6" borderId="29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center" vertical="center"/>
    </xf>
    <xf numFmtId="0" fontId="1" fillId="7" borderId="32" xfId="0" applyFont="1" applyFill="1" applyBorder="1" applyAlignment="1">
      <alignment horizontal="center" vertical="center"/>
    </xf>
    <xf numFmtId="0" fontId="5" fillId="6" borderId="28" xfId="0" applyFont="1" applyFill="1" applyBorder="1" applyAlignment="1">
      <alignment horizontal="center" vertical="center"/>
    </xf>
    <xf numFmtId="0" fontId="5" fillId="6" borderId="41" xfId="0" applyFont="1" applyFill="1" applyBorder="1" applyAlignment="1">
      <alignment horizontal="center" vertical="center"/>
    </xf>
    <xf numFmtId="0" fontId="5" fillId="6" borderId="36" xfId="0" applyFont="1" applyFill="1" applyBorder="1" applyAlignment="1">
      <alignment horizontal="center" vertical="center"/>
    </xf>
    <xf numFmtId="0" fontId="5" fillId="6" borderId="30" xfId="0" applyFont="1" applyFill="1" applyBorder="1" applyAlignment="1">
      <alignment horizontal="center" vertical="center"/>
    </xf>
    <xf numFmtId="0" fontId="5" fillId="6" borderId="29" xfId="0" applyFont="1" applyFill="1" applyBorder="1" applyAlignment="1">
      <alignment horizontal="center" vertical="center"/>
    </xf>
    <xf numFmtId="0" fontId="5" fillId="6" borderId="14" xfId="0" applyFont="1" applyFill="1" applyBorder="1" applyAlignment="1">
      <alignment horizontal="center" vertical="center"/>
    </xf>
    <xf numFmtId="0" fontId="5" fillId="7" borderId="31" xfId="0" applyFont="1" applyFill="1" applyBorder="1" applyAlignment="1">
      <alignment horizontal="center" vertical="center"/>
    </xf>
    <xf numFmtId="0" fontId="5" fillId="7" borderId="32" xfId="0" applyFont="1" applyFill="1" applyBorder="1" applyAlignment="1">
      <alignment horizontal="center" vertical="center"/>
    </xf>
    <xf numFmtId="0" fontId="0" fillId="9" borderId="46" xfId="0" applyFill="1" applyBorder="1" applyAlignment="1">
      <alignment horizontal="center" vertical="center"/>
    </xf>
    <xf numFmtId="0" fontId="0" fillId="9" borderId="20" xfId="0" applyFill="1" applyBorder="1" applyAlignment="1">
      <alignment horizontal="center" vertical="center"/>
    </xf>
    <xf numFmtId="0" fontId="0" fillId="9" borderId="47" xfId="0" applyFill="1" applyBorder="1" applyAlignment="1">
      <alignment horizontal="center" vertical="center"/>
    </xf>
    <xf numFmtId="0" fontId="5" fillId="10" borderId="46" xfId="0" applyFont="1" applyFill="1" applyBorder="1" applyAlignment="1">
      <alignment horizontal="center" vertical="center"/>
    </xf>
    <xf numFmtId="0" fontId="5" fillId="10" borderId="20" xfId="0" applyFont="1" applyFill="1" applyBorder="1" applyAlignment="1">
      <alignment horizontal="center" vertical="center"/>
    </xf>
    <xf numFmtId="0" fontId="5" fillId="10" borderId="47" xfId="0" applyFont="1" applyFill="1" applyBorder="1" applyAlignment="1">
      <alignment horizontal="center" vertical="center"/>
    </xf>
    <xf numFmtId="0" fontId="8" fillId="11" borderId="49" xfId="0" applyFont="1" applyFill="1" applyBorder="1" applyAlignment="1">
      <alignment horizontal="center" vertical="center"/>
    </xf>
    <xf numFmtId="0" fontId="9" fillId="0" borderId="49" xfId="0" applyFont="1" applyBorder="1" applyAlignment="1">
      <alignment vertical="top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P158"/>
  <sheetViews>
    <sheetView workbookViewId="0">
      <pane ySplit="3" topLeftCell="A4" activePane="bottomLeft" state="frozen"/>
      <selection pane="bottomLeft" activeCell="A3" sqref="A3"/>
    </sheetView>
  </sheetViews>
  <sheetFormatPr baseColWidth="10" defaultColWidth="9.109375" defaultRowHeight="14.4" x14ac:dyDescent="0.3"/>
  <cols>
    <col min="4" max="4" width="9.44140625" style="15" bestFit="1" customWidth="1"/>
    <col min="5" max="5" width="10.88671875" style="15" customWidth="1"/>
    <col min="6" max="6" width="9.33203125" style="15" bestFit="1" customWidth="1"/>
    <col min="7" max="7" width="21" style="15" customWidth="1"/>
    <col min="8" max="8" width="17.6640625" style="15" hidden="1" customWidth="1"/>
    <col min="9" max="9" width="7.88671875" style="15" customWidth="1"/>
    <col min="10" max="10" width="17.88671875" style="15" customWidth="1"/>
    <col min="11" max="11" width="10.77734375" style="15" customWidth="1"/>
    <col min="12" max="12" width="26.21875" style="15" customWidth="1"/>
    <col min="13" max="14" width="9.77734375" style="15" customWidth="1"/>
    <col min="15" max="15" width="10" style="15" customWidth="1"/>
    <col min="16" max="16" width="8.88671875" style="15" customWidth="1"/>
  </cols>
  <sheetData>
    <row r="1" spans="4:16" ht="36" customHeight="1" thickBot="1" x14ac:dyDescent="0.35">
      <c r="D1" s="166" t="s">
        <v>212</v>
      </c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8"/>
    </row>
    <row r="2" spans="4:16" x14ac:dyDescent="0.3">
      <c r="D2" s="172" t="s">
        <v>0</v>
      </c>
      <c r="E2" s="174" t="s">
        <v>1</v>
      </c>
      <c r="F2" s="169" t="s">
        <v>2</v>
      </c>
      <c r="G2" s="169" t="s">
        <v>3</v>
      </c>
      <c r="H2" s="169" t="s">
        <v>4</v>
      </c>
      <c r="I2" s="169" t="s">
        <v>5</v>
      </c>
      <c r="J2" s="169" t="s">
        <v>6</v>
      </c>
      <c r="K2" s="169" t="s">
        <v>7</v>
      </c>
      <c r="L2" s="169" t="s">
        <v>8</v>
      </c>
      <c r="M2" s="169" t="s">
        <v>9</v>
      </c>
      <c r="N2" s="169"/>
      <c r="O2" s="169"/>
      <c r="P2" s="171"/>
    </row>
    <row r="3" spans="4:16" ht="28.2" thickBot="1" x14ac:dyDescent="0.35">
      <c r="D3" s="173"/>
      <c r="E3" s="175"/>
      <c r="F3" s="170"/>
      <c r="G3" s="170"/>
      <c r="H3" s="170"/>
      <c r="I3" s="170"/>
      <c r="J3" s="170"/>
      <c r="K3" s="170"/>
      <c r="L3" s="170"/>
      <c r="M3" s="16" t="s">
        <v>159</v>
      </c>
      <c r="N3" s="16" t="s">
        <v>157</v>
      </c>
      <c r="O3" s="16" t="s">
        <v>10</v>
      </c>
      <c r="P3" s="17" t="s">
        <v>11</v>
      </c>
    </row>
    <row r="4" spans="4:16" s="20" customFormat="1" ht="27.75" customHeight="1" thickBot="1" x14ac:dyDescent="0.35">
      <c r="D4" s="26">
        <v>46237</v>
      </c>
      <c r="E4" s="27" t="s">
        <v>164</v>
      </c>
      <c r="F4" s="82" t="s">
        <v>163</v>
      </c>
      <c r="G4" s="83"/>
      <c r="H4" s="83"/>
      <c r="I4" s="83"/>
      <c r="J4" s="83"/>
      <c r="K4" s="83"/>
      <c r="L4" s="84"/>
      <c r="M4" s="28"/>
      <c r="N4" s="28"/>
      <c r="O4" s="28"/>
      <c r="P4" s="29"/>
    </row>
    <row r="5" spans="4:16" s="20" customFormat="1" ht="30.75" customHeight="1" thickBot="1" x14ac:dyDescent="0.35">
      <c r="D5" s="26">
        <v>46238</v>
      </c>
      <c r="E5" s="27" t="s">
        <v>21</v>
      </c>
      <c r="F5" s="82" t="s">
        <v>165</v>
      </c>
      <c r="G5" s="83"/>
      <c r="H5" s="83"/>
      <c r="I5" s="83"/>
      <c r="J5" s="83"/>
      <c r="K5" s="83"/>
      <c r="L5" s="84"/>
      <c r="M5" s="28"/>
      <c r="N5" s="28"/>
      <c r="O5" s="28"/>
      <c r="P5" s="29"/>
    </row>
    <row r="6" spans="4:16" s="20" customFormat="1" ht="33" customHeight="1" thickBot="1" x14ac:dyDescent="0.35">
      <c r="D6" s="31">
        <v>46239</v>
      </c>
      <c r="E6" s="32" t="s">
        <v>12</v>
      </c>
      <c r="F6" s="135" t="s">
        <v>166</v>
      </c>
      <c r="G6" s="136"/>
      <c r="H6" s="136"/>
      <c r="I6" s="136"/>
      <c r="J6" s="136"/>
      <c r="K6" s="136"/>
      <c r="L6" s="137"/>
      <c r="M6" s="33"/>
      <c r="N6" s="33"/>
      <c r="O6" s="33"/>
      <c r="P6" s="34"/>
    </row>
    <row r="7" spans="4:16" s="20" customFormat="1" ht="23.25" customHeight="1" x14ac:dyDescent="0.3">
      <c r="D7" s="149">
        <v>46240</v>
      </c>
      <c r="E7" s="151" t="s">
        <v>51</v>
      </c>
      <c r="F7" s="2">
        <v>1</v>
      </c>
      <c r="G7" s="2" t="s">
        <v>81</v>
      </c>
      <c r="H7" s="2"/>
      <c r="I7" s="2">
        <v>6</v>
      </c>
      <c r="J7" s="153" t="s">
        <v>167</v>
      </c>
      <c r="K7" s="153"/>
      <c r="L7" s="153" t="s">
        <v>168</v>
      </c>
      <c r="M7" s="2"/>
      <c r="N7" s="2"/>
      <c r="O7" s="2"/>
      <c r="P7" s="3"/>
    </row>
    <row r="8" spans="4:16" s="20" customFormat="1" ht="24" customHeight="1" thickBot="1" x14ac:dyDescent="0.35">
      <c r="D8" s="150"/>
      <c r="E8" s="152"/>
      <c r="F8" s="8">
        <v>1</v>
      </c>
      <c r="G8" s="8" t="s">
        <v>41</v>
      </c>
      <c r="H8" s="8"/>
      <c r="I8" s="8">
        <v>6</v>
      </c>
      <c r="J8" s="154"/>
      <c r="K8" s="154"/>
      <c r="L8" s="154"/>
      <c r="M8" s="8"/>
      <c r="N8" s="8"/>
      <c r="O8" s="8"/>
      <c r="P8" s="9"/>
    </row>
    <row r="9" spans="4:16" s="20" customFormat="1" ht="24" customHeight="1" thickBot="1" x14ac:dyDescent="0.35">
      <c r="D9" s="10">
        <v>46241</v>
      </c>
      <c r="E9" s="11" t="s">
        <v>74</v>
      </c>
      <c r="F9" s="133" t="s">
        <v>169</v>
      </c>
      <c r="G9" s="133"/>
      <c r="H9" s="133"/>
      <c r="I9" s="133"/>
      <c r="J9" s="133"/>
      <c r="K9" s="133"/>
      <c r="L9" s="133"/>
      <c r="M9" s="12"/>
      <c r="N9" s="12"/>
      <c r="O9" s="12"/>
      <c r="P9" s="13"/>
    </row>
    <row r="10" spans="4:16" s="20" customFormat="1" ht="31.5" customHeight="1" thickBot="1" x14ac:dyDescent="0.35">
      <c r="D10" s="26">
        <v>46244</v>
      </c>
      <c r="E10" s="27" t="s">
        <v>164</v>
      </c>
      <c r="F10" s="134" t="s">
        <v>170</v>
      </c>
      <c r="G10" s="134"/>
      <c r="H10" s="134"/>
      <c r="I10" s="134"/>
      <c r="J10" s="134"/>
      <c r="K10" s="134"/>
      <c r="L10" s="134"/>
      <c r="M10" s="28"/>
      <c r="N10" s="28"/>
      <c r="O10" s="28"/>
      <c r="P10" s="29"/>
    </row>
    <row r="11" spans="4:16" s="20" customFormat="1" ht="28.5" customHeight="1" thickBot="1" x14ac:dyDescent="0.35">
      <c r="D11" s="31">
        <v>46245</v>
      </c>
      <c r="E11" s="32" t="s">
        <v>21</v>
      </c>
      <c r="F11" s="135" t="s">
        <v>171</v>
      </c>
      <c r="G11" s="136"/>
      <c r="H11" s="136"/>
      <c r="I11" s="136"/>
      <c r="J11" s="136"/>
      <c r="K11" s="136"/>
      <c r="L11" s="137"/>
      <c r="M11" s="33"/>
      <c r="N11" s="33"/>
      <c r="O11" s="33"/>
      <c r="P11" s="34"/>
    </row>
    <row r="12" spans="4:16" s="20" customFormat="1" ht="37.5" customHeight="1" x14ac:dyDescent="0.3">
      <c r="D12" s="141">
        <v>46246</v>
      </c>
      <c r="E12" s="143" t="s">
        <v>12</v>
      </c>
      <c r="F12" s="1">
        <v>1</v>
      </c>
      <c r="G12" s="2" t="s">
        <v>24</v>
      </c>
      <c r="H12" s="2" t="s">
        <v>16</v>
      </c>
      <c r="I12" s="2">
        <v>2</v>
      </c>
      <c r="J12" s="145" t="s">
        <v>25</v>
      </c>
      <c r="K12" s="147" t="s">
        <v>26</v>
      </c>
      <c r="L12" s="2" t="s">
        <v>173</v>
      </c>
      <c r="M12" s="2"/>
      <c r="N12" s="2"/>
      <c r="O12" s="2"/>
      <c r="P12" s="3">
        <v>410</v>
      </c>
    </row>
    <row r="13" spans="4:16" s="20" customFormat="1" ht="30.75" customHeight="1" thickBot="1" x14ac:dyDescent="0.35">
      <c r="D13" s="142"/>
      <c r="E13" s="144"/>
      <c r="F13" s="7">
        <v>1</v>
      </c>
      <c r="G13" s="8" t="s">
        <v>27</v>
      </c>
      <c r="H13" s="8" t="s">
        <v>28</v>
      </c>
      <c r="I13" s="8">
        <v>2</v>
      </c>
      <c r="J13" s="146"/>
      <c r="K13" s="148"/>
      <c r="L13" s="8" t="s">
        <v>172</v>
      </c>
      <c r="M13" s="8"/>
      <c r="N13" s="8"/>
      <c r="O13" s="8"/>
      <c r="P13" s="9"/>
    </row>
    <row r="14" spans="4:16" ht="29.25" customHeight="1" thickBot="1" x14ac:dyDescent="0.35">
      <c r="D14" s="24">
        <v>46246</v>
      </c>
      <c r="E14" s="25" t="s">
        <v>12</v>
      </c>
      <c r="F14" s="18">
        <v>1</v>
      </c>
      <c r="G14" s="18" t="s">
        <v>29</v>
      </c>
      <c r="H14" s="18" t="s">
        <v>30</v>
      </c>
      <c r="I14" s="18">
        <v>7</v>
      </c>
      <c r="J14" s="18" t="s">
        <v>31</v>
      </c>
      <c r="K14" s="18">
        <v>286</v>
      </c>
      <c r="L14" s="18" t="s">
        <v>32</v>
      </c>
      <c r="M14" s="18"/>
      <c r="N14" s="18"/>
      <c r="O14" s="18"/>
      <c r="P14" s="23">
        <v>203</v>
      </c>
    </row>
    <row r="15" spans="4:16" ht="19.5" customHeight="1" x14ac:dyDescent="0.3">
      <c r="D15" s="141">
        <v>46246</v>
      </c>
      <c r="E15" s="143" t="s">
        <v>12</v>
      </c>
      <c r="F15" s="2">
        <v>1</v>
      </c>
      <c r="G15" s="2" t="s">
        <v>89</v>
      </c>
      <c r="H15" s="2" t="s">
        <v>33</v>
      </c>
      <c r="I15" s="2">
        <v>8</v>
      </c>
      <c r="J15" s="145" t="s">
        <v>34</v>
      </c>
      <c r="K15" s="2">
        <v>161</v>
      </c>
      <c r="L15" s="145" t="s">
        <v>35</v>
      </c>
      <c r="M15" s="2">
        <v>1300</v>
      </c>
      <c r="N15" s="2"/>
      <c r="O15" s="2"/>
      <c r="P15" s="3"/>
    </row>
    <row r="16" spans="4:16" ht="21" customHeight="1" x14ac:dyDescent="0.3">
      <c r="D16" s="159"/>
      <c r="E16" s="161"/>
      <c r="F16" s="5">
        <v>1</v>
      </c>
      <c r="G16" s="5" t="s">
        <v>39</v>
      </c>
      <c r="H16" s="5" t="s">
        <v>36</v>
      </c>
      <c r="I16" s="5">
        <v>8</v>
      </c>
      <c r="J16" s="155"/>
      <c r="K16" s="5">
        <v>161</v>
      </c>
      <c r="L16" s="155"/>
      <c r="M16" s="5"/>
      <c r="N16" s="5">
        <v>6</v>
      </c>
      <c r="O16" s="5">
        <v>72</v>
      </c>
      <c r="P16" s="6"/>
    </row>
    <row r="17" spans="4:16" ht="23.25" customHeight="1" x14ac:dyDescent="0.3">
      <c r="D17" s="159"/>
      <c r="E17" s="161"/>
      <c r="F17" s="5"/>
      <c r="G17" s="5" t="s">
        <v>81</v>
      </c>
      <c r="H17" s="5" t="s">
        <v>37</v>
      </c>
      <c r="I17" s="5">
        <v>8</v>
      </c>
      <c r="J17" s="155"/>
      <c r="K17" s="5">
        <v>161</v>
      </c>
      <c r="L17" s="155"/>
      <c r="M17" s="5"/>
      <c r="N17" s="5">
        <v>6</v>
      </c>
      <c r="O17" s="5">
        <v>72</v>
      </c>
      <c r="P17" s="6"/>
    </row>
    <row r="18" spans="4:16" ht="24.75" customHeight="1" x14ac:dyDescent="0.3">
      <c r="D18" s="159"/>
      <c r="E18" s="161"/>
      <c r="F18" s="5">
        <v>1</v>
      </c>
      <c r="G18" s="5" t="s">
        <v>114</v>
      </c>
      <c r="H18" s="5" t="s">
        <v>23</v>
      </c>
      <c r="I18" s="5">
        <v>8</v>
      </c>
      <c r="J18" s="155" t="s">
        <v>38</v>
      </c>
      <c r="K18" s="5">
        <v>146</v>
      </c>
      <c r="L18" s="155" t="s">
        <v>35</v>
      </c>
      <c r="M18" s="5"/>
      <c r="N18" s="5"/>
      <c r="O18" s="5"/>
      <c r="P18" s="6"/>
    </row>
    <row r="19" spans="4:16" ht="24.75" customHeight="1" x14ac:dyDescent="0.3">
      <c r="D19" s="159"/>
      <c r="E19" s="161"/>
      <c r="F19" s="5"/>
      <c r="G19" s="5" t="s">
        <v>62</v>
      </c>
      <c r="H19" s="5" t="s">
        <v>40</v>
      </c>
      <c r="I19" s="5">
        <v>8</v>
      </c>
      <c r="J19" s="155"/>
      <c r="K19" s="5">
        <v>146</v>
      </c>
      <c r="L19" s="155"/>
      <c r="M19" s="5">
        <v>1300</v>
      </c>
      <c r="N19" s="5">
        <v>6</v>
      </c>
      <c r="O19" s="5">
        <v>72</v>
      </c>
      <c r="P19" s="6"/>
    </row>
    <row r="20" spans="4:16" ht="27" customHeight="1" thickBot="1" x14ac:dyDescent="0.35">
      <c r="D20" s="142"/>
      <c r="E20" s="144"/>
      <c r="F20" s="8">
        <v>1</v>
      </c>
      <c r="G20" s="8" t="s">
        <v>41</v>
      </c>
      <c r="H20" s="8" t="s">
        <v>42</v>
      </c>
      <c r="I20" s="8">
        <v>8</v>
      </c>
      <c r="J20" s="146"/>
      <c r="K20" s="8">
        <v>146</v>
      </c>
      <c r="L20" s="146"/>
      <c r="M20" s="8"/>
      <c r="N20" s="8">
        <v>6</v>
      </c>
      <c r="O20" s="8">
        <v>72</v>
      </c>
      <c r="P20" s="9"/>
    </row>
    <row r="21" spans="4:16" ht="33" customHeight="1" x14ac:dyDescent="0.3">
      <c r="D21" s="141">
        <v>46246</v>
      </c>
      <c r="E21" s="143" t="s">
        <v>43</v>
      </c>
      <c r="F21" s="2">
        <v>1</v>
      </c>
      <c r="G21" s="2" t="s">
        <v>96</v>
      </c>
      <c r="H21" s="2" t="s">
        <v>22</v>
      </c>
      <c r="I21" s="2">
        <v>13</v>
      </c>
      <c r="J21" s="2" t="s">
        <v>45</v>
      </c>
      <c r="K21" s="2"/>
      <c r="L21" s="2" t="s">
        <v>46</v>
      </c>
      <c r="M21" s="2">
        <v>1320</v>
      </c>
      <c r="N21" s="2"/>
      <c r="O21" s="2"/>
      <c r="P21" s="3"/>
    </row>
    <row r="22" spans="4:16" ht="39.75" customHeight="1" x14ac:dyDescent="0.3">
      <c r="D22" s="159"/>
      <c r="E22" s="161"/>
      <c r="F22" s="5">
        <v>1</v>
      </c>
      <c r="G22" s="5" t="s">
        <v>61</v>
      </c>
      <c r="H22" s="5" t="s">
        <v>47</v>
      </c>
      <c r="I22" s="5">
        <v>13</v>
      </c>
      <c r="J22" s="155" t="s">
        <v>48</v>
      </c>
      <c r="K22" s="5"/>
      <c r="L22" s="5" t="s">
        <v>161</v>
      </c>
      <c r="M22" s="5"/>
      <c r="N22" s="5">
        <v>8</v>
      </c>
      <c r="O22" s="5">
        <v>96</v>
      </c>
      <c r="P22" s="6"/>
    </row>
    <row r="23" spans="4:16" ht="42" thickBot="1" x14ac:dyDescent="0.35">
      <c r="D23" s="142"/>
      <c r="E23" s="144"/>
      <c r="F23" s="8">
        <v>1</v>
      </c>
      <c r="G23" s="8" t="s">
        <v>49</v>
      </c>
      <c r="H23" s="8" t="s">
        <v>50</v>
      </c>
      <c r="I23" s="8">
        <v>13</v>
      </c>
      <c r="J23" s="146"/>
      <c r="K23" s="8"/>
      <c r="L23" s="8" t="s">
        <v>160</v>
      </c>
      <c r="M23" s="8"/>
      <c r="N23" s="8">
        <v>8</v>
      </c>
      <c r="O23" s="8">
        <v>96</v>
      </c>
      <c r="P23" s="9"/>
    </row>
    <row r="24" spans="4:16" ht="42" thickBot="1" x14ac:dyDescent="0.35">
      <c r="D24" s="10">
        <v>46247</v>
      </c>
      <c r="E24" s="11" t="s">
        <v>51</v>
      </c>
      <c r="F24" s="12">
        <v>1</v>
      </c>
      <c r="G24" s="12" t="s">
        <v>52</v>
      </c>
      <c r="H24" s="12" t="s">
        <v>13</v>
      </c>
      <c r="I24" s="12">
        <v>1</v>
      </c>
      <c r="J24" s="12" t="s">
        <v>53</v>
      </c>
      <c r="K24" s="12" t="s">
        <v>54</v>
      </c>
      <c r="L24" s="12" t="s">
        <v>55</v>
      </c>
      <c r="M24" s="12">
        <v>1300</v>
      </c>
      <c r="N24" s="12"/>
      <c r="O24" s="12"/>
      <c r="P24" s="13"/>
    </row>
    <row r="25" spans="4:16" ht="27.6" x14ac:dyDescent="0.3">
      <c r="D25" s="141">
        <v>46247</v>
      </c>
      <c r="E25" s="143" t="s">
        <v>51</v>
      </c>
      <c r="F25" s="2">
        <v>1</v>
      </c>
      <c r="G25" s="2" t="s">
        <v>56</v>
      </c>
      <c r="H25" s="2" t="s">
        <v>57</v>
      </c>
      <c r="I25" s="145">
        <v>5</v>
      </c>
      <c r="J25" s="145" t="s">
        <v>58</v>
      </c>
      <c r="K25" s="145" t="s">
        <v>59</v>
      </c>
      <c r="L25" s="145" t="s">
        <v>60</v>
      </c>
      <c r="M25" s="2">
        <v>1200</v>
      </c>
      <c r="N25" s="2"/>
      <c r="O25" s="2"/>
      <c r="P25" s="3"/>
    </row>
    <row r="26" spans="4:16" ht="21" customHeight="1" x14ac:dyDescent="0.3">
      <c r="D26" s="159"/>
      <c r="E26" s="161"/>
      <c r="F26" s="5">
        <v>1</v>
      </c>
      <c r="G26" s="5" t="s">
        <v>39</v>
      </c>
      <c r="H26" s="5" t="s">
        <v>40</v>
      </c>
      <c r="I26" s="155"/>
      <c r="J26" s="155"/>
      <c r="K26" s="155"/>
      <c r="L26" s="155"/>
      <c r="M26" s="5"/>
      <c r="N26" s="5">
        <v>12</v>
      </c>
      <c r="O26" s="5">
        <v>144</v>
      </c>
      <c r="P26" s="6"/>
    </row>
    <row r="27" spans="4:16" ht="21.75" customHeight="1" thickBot="1" x14ac:dyDescent="0.35">
      <c r="D27" s="142"/>
      <c r="E27" s="144"/>
      <c r="F27" s="8">
        <v>1</v>
      </c>
      <c r="G27" s="8" t="s">
        <v>61</v>
      </c>
      <c r="H27" s="8" t="s">
        <v>23</v>
      </c>
      <c r="I27" s="146"/>
      <c r="J27" s="146"/>
      <c r="K27" s="146"/>
      <c r="L27" s="146"/>
      <c r="M27" s="8"/>
      <c r="N27" s="8">
        <v>12</v>
      </c>
      <c r="O27" s="8">
        <v>144</v>
      </c>
      <c r="P27" s="9"/>
    </row>
    <row r="28" spans="4:16" x14ac:dyDescent="0.3">
      <c r="D28" s="141">
        <v>46247</v>
      </c>
      <c r="E28" s="143" t="s">
        <v>51</v>
      </c>
      <c r="F28" s="2">
        <v>1</v>
      </c>
      <c r="G28" s="2" t="s">
        <v>62</v>
      </c>
      <c r="H28" s="2" t="s">
        <v>63</v>
      </c>
      <c r="I28" s="145">
        <v>6</v>
      </c>
      <c r="J28" s="145" t="s">
        <v>64</v>
      </c>
      <c r="K28" s="145">
        <v>230</v>
      </c>
      <c r="L28" s="145" t="s">
        <v>60</v>
      </c>
      <c r="M28" s="2">
        <v>1121</v>
      </c>
      <c r="N28" s="2"/>
      <c r="O28" s="2"/>
      <c r="P28" s="3"/>
    </row>
    <row r="29" spans="4:16" ht="33" customHeight="1" x14ac:dyDescent="0.3">
      <c r="D29" s="159"/>
      <c r="E29" s="161"/>
      <c r="F29" s="5">
        <v>1</v>
      </c>
      <c r="G29" s="5" t="s">
        <v>41</v>
      </c>
      <c r="H29" s="5" t="s">
        <v>42</v>
      </c>
      <c r="I29" s="155"/>
      <c r="J29" s="155"/>
      <c r="K29" s="155"/>
      <c r="L29" s="155"/>
      <c r="M29" s="5"/>
      <c r="N29" s="5">
        <v>7</v>
      </c>
      <c r="O29" s="5">
        <v>84</v>
      </c>
      <c r="P29" s="6"/>
    </row>
    <row r="30" spans="4:16" ht="28.2" thickBot="1" x14ac:dyDescent="0.35">
      <c r="D30" s="142"/>
      <c r="E30" s="144"/>
      <c r="F30" s="8">
        <v>1</v>
      </c>
      <c r="G30" s="8" t="s">
        <v>65</v>
      </c>
      <c r="H30" s="8" t="s">
        <v>66</v>
      </c>
      <c r="I30" s="146"/>
      <c r="J30" s="146"/>
      <c r="K30" s="146"/>
      <c r="L30" s="8" t="s">
        <v>67</v>
      </c>
      <c r="M30" s="8"/>
      <c r="N30" s="8">
        <v>7</v>
      </c>
      <c r="O30" s="8">
        <v>84</v>
      </c>
      <c r="P30" s="9">
        <v>50</v>
      </c>
    </row>
    <row r="31" spans="4:16" x14ac:dyDescent="0.3">
      <c r="D31" s="141">
        <v>46247</v>
      </c>
      <c r="E31" s="143">
        <f>D31</f>
        <v>46247</v>
      </c>
      <c r="F31" s="2">
        <v>1</v>
      </c>
      <c r="G31" s="2" t="s">
        <v>19</v>
      </c>
      <c r="H31" s="2" t="s">
        <v>68</v>
      </c>
      <c r="I31" s="145">
        <v>7</v>
      </c>
      <c r="J31" s="2" t="s">
        <v>31</v>
      </c>
      <c r="K31" s="145">
        <v>286</v>
      </c>
      <c r="L31" s="145" t="s">
        <v>69</v>
      </c>
      <c r="M31" s="2"/>
      <c r="N31" s="2">
        <v>1</v>
      </c>
      <c r="O31" s="2">
        <v>12</v>
      </c>
      <c r="P31" s="3"/>
    </row>
    <row r="32" spans="4:16" ht="27.75" customHeight="1" thickBot="1" x14ac:dyDescent="0.35">
      <c r="D32" s="142"/>
      <c r="E32" s="144"/>
      <c r="F32" s="8">
        <v>1</v>
      </c>
      <c r="G32" s="8" t="s">
        <v>29</v>
      </c>
      <c r="H32" s="8" t="s">
        <v>30</v>
      </c>
      <c r="I32" s="146"/>
      <c r="J32" s="8" t="s">
        <v>70</v>
      </c>
      <c r="K32" s="146"/>
      <c r="L32" s="146"/>
      <c r="M32" s="8"/>
      <c r="N32" s="8"/>
      <c r="O32" s="8"/>
      <c r="P32" s="9">
        <v>330</v>
      </c>
    </row>
    <row r="33" spans="4:16" ht="28.2" thickBot="1" x14ac:dyDescent="0.35">
      <c r="D33" s="10">
        <v>46247</v>
      </c>
      <c r="E33" s="11" t="s">
        <v>51</v>
      </c>
      <c r="F33" s="12">
        <v>1</v>
      </c>
      <c r="G33" s="12" t="s">
        <v>162</v>
      </c>
      <c r="H33" s="12" t="s">
        <v>71</v>
      </c>
      <c r="I33" s="12">
        <v>14</v>
      </c>
      <c r="J33" s="12" t="s">
        <v>72</v>
      </c>
      <c r="K33" s="12" t="s">
        <v>73</v>
      </c>
      <c r="L33" s="12" t="s">
        <v>46</v>
      </c>
      <c r="M33" s="12">
        <v>2527</v>
      </c>
      <c r="N33" s="12"/>
      <c r="O33" s="12"/>
      <c r="P33" s="13"/>
    </row>
    <row r="34" spans="4:16" ht="21.75" customHeight="1" x14ac:dyDescent="0.3">
      <c r="D34" s="141">
        <v>46248</v>
      </c>
      <c r="E34" s="143" t="s">
        <v>74</v>
      </c>
      <c r="F34" s="2">
        <v>1</v>
      </c>
      <c r="G34" s="2" t="s">
        <v>65</v>
      </c>
      <c r="H34" s="2" t="s">
        <v>66</v>
      </c>
      <c r="I34" s="2">
        <v>2</v>
      </c>
      <c r="J34" s="145" t="s">
        <v>75</v>
      </c>
      <c r="K34" s="145" t="s">
        <v>76</v>
      </c>
      <c r="L34" s="145" t="s">
        <v>77</v>
      </c>
      <c r="M34" s="2"/>
      <c r="N34" s="2">
        <v>2</v>
      </c>
      <c r="O34" s="2">
        <v>24</v>
      </c>
      <c r="P34" s="3">
        <v>410</v>
      </c>
    </row>
    <row r="35" spans="4:16" ht="25.5" customHeight="1" x14ac:dyDescent="0.3">
      <c r="D35" s="159"/>
      <c r="E35" s="161"/>
      <c r="F35" s="5">
        <v>1</v>
      </c>
      <c r="G35" s="5" t="s">
        <v>78</v>
      </c>
      <c r="H35" s="5" t="s">
        <v>50</v>
      </c>
      <c r="I35" s="5">
        <v>2</v>
      </c>
      <c r="J35" s="155"/>
      <c r="K35" s="155"/>
      <c r="L35" s="155"/>
      <c r="M35" s="5"/>
      <c r="N35" s="5">
        <v>1</v>
      </c>
      <c r="O35" s="5">
        <v>12</v>
      </c>
      <c r="P35" s="6"/>
    </row>
    <row r="36" spans="4:16" ht="23.25" customHeight="1" thickBot="1" x14ac:dyDescent="0.35">
      <c r="D36" s="142"/>
      <c r="E36" s="144"/>
      <c r="F36" s="8">
        <v>1</v>
      </c>
      <c r="G36" s="8" t="s">
        <v>39</v>
      </c>
      <c r="H36" s="8" t="s">
        <v>40</v>
      </c>
      <c r="I36" s="8">
        <v>2</v>
      </c>
      <c r="J36" s="146"/>
      <c r="K36" s="146"/>
      <c r="L36" s="146"/>
      <c r="M36" s="8"/>
      <c r="N36" s="8">
        <v>1</v>
      </c>
      <c r="O36" s="8">
        <v>12</v>
      </c>
      <c r="P36" s="9"/>
    </row>
    <row r="37" spans="4:16" x14ac:dyDescent="0.3">
      <c r="D37" s="141">
        <v>46248</v>
      </c>
      <c r="E37" s="143" t="s">
        <v>74</v>
      </c>
      <c r="F37" s="2">
        <v>1</v>
      </c>
      <c r="G37" s="2" t="s">
        <v>56</v>
      </c>
      <c r="H37" s="2" t="s">
        <v>13</v>
      </c>
      <c r="I37" s="145">
        <v>7</v>
      </c>
      <c r="J37" s="145" t="s">
        <v>79</v>
      </c>
      <c r="K37" s="145">
        <v>289</v>
      </c>
      <c r="L37" s="145" t="s">
        <v>80</v>
      </c>
      <c r="M37" s="2">
        <v>2200</v>
      </c>
      <c r="N37" s="2"/>
      <c r="O37" s="2"/>
      <c r="P37" s="3"/>
    </row>
    <row r="38" spans="4:16" ht="20.25" customHeight="1" x14ac:dyDescent="0.3">
      <c r="D38" s="159"/>
      <c r="E38" s="161"/>
      <c r="F38" s="5">
        <v>1</v>
      </c>
      <c r="G38" s="5" t="s">
        <v>41</v>
      </c>
      <c r="H38" s="5" t="s">
        <v>42</v>
      </c>
      <c r="I38" s="155"/>
      <c r="J38" s="155"/>
      <c r="K38" s="155"/>
      <c r="L38" s="155"/>
      <c r="M38" s="5"/>
      <c r="N38" s="5">
        <v>8</v>
      </c>
      <c r="O38" s="5">
        <v>96</v>
      </c>
      <c r="P38" s="6"/>
    </row>
    <row r="39" spans="4:16" ht="20.25" customHeight="1" x14ac:dyDescent="0.3">
      <c r="D39" s="159"/>
      <c r="E39" s="161"/>
      <c r="F39" s="5">
        <v>1</v>
      </c>
      <c r="G39" s="5" t="s">
        <v>19</v>
      </c>
      <c r="H39" s="5" t="s">
        <v>20</v>
      </c>
      <c r="I39" s="155"/>
      <c r="J39" s="155"/>
      <c r="K39" s="155"/>
      <c r="L39" s="155"/>
      <c r="M39" s="5"/>
      <c r="N39" s="5">
        <v>8</v>
      </c>
      <c r="O39" s="5">
        <v>96</v>
      </c>
      <c r="P39" s="6"/>
    </row>
    <row r="40" spans="4:16" ht="23.25" customHeight="1" thickBot="1" x14ac:dyDescent="0.35">
      <c r="D40" s="142"/>
      <c r="E40" s="144"/>
      <c r="F40" s="8">
        <v>1</v>
      </c>
      <c r="G40" s="8" t="s">
        <v>81</v>
      </c>
      <c r="H40" s="8" t="s">
        <v>23</v>
      </c>
      <c r="I40" s="146"/>
      <c r="J40" s="146"/>
      <c r="K40" s="146"/>
      <c r="L40" s="146"/>
      <c r="M40" s="8"/>
      <c r="N40" s="8">
        <v>16</v>
      </c>
      <c r="O40" s="8">
        <v>192</v>
      </c>
      <c r="P40" s="9"/>
    </row>
    <row r="41" spans="4:16" ht="28.2" thickBot="1" x14ac:dyDescent="0.35">
      <c r="D41" s="10">
        <v>46248</v>
      </c>
      <c r="E41" s="11" t="s">
        <v>74</v>
      </c>
      <c r="F41" s="12">
        <v>1</v>
      </c>
      <c r="G41" s="12" t="s">
        <v>44</v>
      </c>
      <c r="H41" s="12" t="s">
        <v>22</v>
      </c>
      <c r="I41" s="12">
        <v>14</v>
      </c>
      <c r="J41" s="12" t="s">
        <v>82</v>
      </c>
      <c r="K41" s="12"/>
      <c r="L41" s="12" t="s">
        <v>46</v>
      </c>
      <c r="M41" s="12">
        <v>3043</v>
      </c>
      <c r="N41" s="12"/>
      <c r="O41" s="12"/>
      <c r="P41" s="13"/>
    </row>
    <row r="42" spans="4:16" ht="32.25" customHeight="1" thickBot="1" x14ac:dyDescent="0.35">
      <c r="D42" s="31">
        <v>46251</v>
      </c>
      <c r="E42" s="32" t="s">
        <v>164</v>
      </c>
      <c r="F42" s="82" t="s">
        <v>166</v>
      </c>
      <c r="G42" s="83"/>
      <c r="H42" s="83"/>
      <c r="I42" s="83"/>
      <c r="J42" s="83"/>
      <c r="K42" s="83"/>
      <c r="L42" s="84"/>
      <c r="M42" s="33"/>
      <c r="N42" s="33"/>
      <c r="O42" s="33"/>
      <c r="P42" s="34"/>
    </row>
    <row r="43" spans="4:16" ht="21.75" customHeight="1" x14ac:dyDescent="0.3">
      <c r="D43" s="141">
        <v>46252</v>
      </c>
      <c r="E43" s="143" t="s">
        <v>21</v>
      </c>
      <c r="F43" s="2">
        <v>1</v>
      </c>
      <c r="G43" s="2" t="s">
        <v>29</v>
      </c>
      <c r="H43" s="2" t="s">
        <v>30</v>
      </c>
      <c r="I43" s="145">
        <v>6</v>
      </c>
      <c r="J43" s="145" t="s">
        <v>83</v>
      </c>
      <c r="K43" s="145">
        <v>307</v>
      </c>
      <c r="L43" s="145" t="s">
        <v>84</v>
      </c>
      <c r="M43" s="2"/>
      <c r="N43" s="2">
        <v>16</v>
      </c>
      <c r="O43" s="2">
        <v>144</v>
      </c>
      <c r="P43" s="3">
        <v>210</v>
      </c>
    </row>
    <row r="44" spans="4:16" ht="26.25" customHeight="1" x14ac:dyDescent="0.3">
      <c r="D44" s="159"/>
      <c r="E44" s="161"/>
      <c r="F44" s="5">
        <v>1</v>
      </c>
      <c r="G44" s="5" t="s">
        <v>85</v>
      </c>
      <c r="H44" s="5" t="s">
        <v>20</v>
      </c>
      <c r="I44" s="155"/>
      <c r="J44" s="155"/>
      <c r="K44" s="155"/>
      <c r="L44" s="155"/>
      <c r="M44" s="5"/>
      <c r="N44" s="5">
        <v>8</v>
      </c>
      <c r="O44" s="5">
        <v>96</v>
      </c>
      <c r="P44" s="6"/>
    </row>
    <row r="45" spans="4:16" ht="27" customHeight="1" thickBot="1" x14ac:dyDescent="0.35">
      <c r="D45" s="142"/>
      <c r="E45" s="144"/>
      <c r="F45" s="8">
        <v>1</v>
      </c>
      <c r="G45" s="8" t="s">
        <v>86</v>
      </c>
      <c r="H45" s="8" t="s">
        <v>50</v>
      </c>
      <c r="I45" s="146"/>
      <c r="J45" s="146"/>
      <c r="K45" s="146"/>
      <c r="L45" s="146"/>
      <c r="M45" s="8"/>
      <c r="N45" s="8">
        <v>8</v>
      </c>
      <c r="O45" s="8">
        <v>96</v>
      </c>
      <c r="P45" s="9"/>
    </row>
    <row r="46" spans="4:16" x14ac:dyDescent="0.3">
      <c r="D46" s="141">
        <v>46252</v>
      </c>
      <c r="E46" s="143" t="s">
        <v>21</v>
      </c>
      <c r="F46" s="2">
        <v>1</v>
      </c>
      <c r="G46" s="2" t="s">
        <v>56</v>
      </c>
      <c r="H46" s="2" t="s">
        <v>33</v>
      </c>
      <c r="I46" s="145">
        <v>7</v>
      </c>
      <c r="J46" s="145" t="s">
        <v>87</v>
      </c>
      <c r="K46" s="145">
        <v>289</v>
      </c>
      <c r="L46" s="145" t="s">
        <v>80</v>
      </c>
      <c r="M46" s="2">
        <v>1500</v>
      </c>
      <c r="N46" s="2"/>
      <c r="O46" s="2"/>
      <c r="P46" s="3"/>
    </row>
    <row r="47" spans="4:16" ht="25.5" customHeight="1" x14ac:dyDescent="0.3">
      <c r="D47" s="159"/>
      <c r="E47" s="161"/>
      <c r="F47" s="5">
        <v>1</v>
      </c>
      <c r="G47" s="5" t="s">
        <v>39</v>
      </c>
      <c r="H47" s="5" t="s">
        <v>40</v>
      </c>
      <c r="I47" s="155"/>
      <c r="J47" s="155"/>
      <c r="K47" s="155"/>
      <c r="L47" s="155"/>
      <c r="M47" s="5"/>
      <c r="N47" s="5">
        <v>10</v>
      </c>
      <c r="O47" s="5">
        <v>120</v>
      </c>
      <c r="P47" s="6"/>
    </row>
    <row r="48" spans="4:16" ht="20.25" customHeight="1" x14ac:dyDescent="0.3">
      <c r="D48" s="159"/>
      <c r="E48" s="161"/>
      <c r="F48" s="155">
        <v>1</v>
      </c>
      <c r="G48" s="155" t="s">
        <v>65</v>
      </c>
      <c r="H48" s="155" t="s">
        <v>66</v>
      </c>
      <c r="I48" s="155"/>
      <c r="J48" s="155"/>
      <c r="K48" s="155"/>
      <c r="L48" s="155"/>
      <c r="M48" s="155"/>
      <c r="N48" s="157">
        <v>20</v>
      </c>
      <c r="O48" s="155">
        <v>240</v>
      </c>
      <c r="P48" s="156"/>
    </row>
    <row r="49" spans="4:16" ht="18.75" customHeight="1" x14ac:dyDescent="0.3">
      <c r="D49" s="159"/>
      <c r="E49" s="161"/>
      <c r="F49" s="155"/>
      <c r="G49" s="155"/>
      <c r="H49" s="155"/>
      <c r="I49" s="155"/>
      <c r="J49" s="155" t="s">
        <v>88</v>
      </c>
      <c r="K49" s="155">
        <v>264</v>
      </c>
      <c r="L49" s="155" t="s">
        <v>80</v>
      </c>
      <c r="M49" s="155"/>
      <c r="N49" s="158"/>
      <c r="O49" s="155"/>
      <c r="P49" s="156"/>
    </row>
    <row r="50" spans="4:16" ht="23.25" customHeight="1" x14ac:dyDescent="0.3">
      <c r="D50" s="159"/>
      <c r="E50" s="161"/>
      <c r="F50" s="5">
        <v>1</v>
      </c>
      <c r="G50" s="5" t="s">
        <v>89</v>
      </c>
      <c r="H50" s="5" t="s">
        <v>90</v>
      </c>
      <c r="I50" s="155"/>
      <c r="J50" s="155"/>
      <c r="K50" s="155"/>
      <c r="L50" s="155"/>
      <c r="M50" s="5">
        <v>1200</v>
      </c>
      <c r="N50" s="5"/>
      <c r="O50" s="5"/>
      <c r="P50" s="6"/>
    </row>
    <row r="51" spans="4:16" ht="21" customHeight="1" thickBot="1" x14ac:dyDescent="0.35">
      <c r="D51" s="142"/>
      <c r="E51" s="144"/>
      <c r="F51" s="8">
        <v>1</v>
      </c>
      <c r="G51" s="8" t="s">
        <v>41</v>
      </c>
      <c r="H51" s="8" t="s">
        <v>42</v>
      </c>
      <c r="I51" s="146"/>
      <c r="J51" s="146"/>
      <c r="K51" s="146"/>
      <c r="L51" s="146"/>
      <c r="M51" s="8"/>
      <c r="N51" s="8">
        <v>10</v>
      </c>
      <c r="O51" s="8">
        <v>120</v>
      </c>
      <c r="P51" s="9"/>
    </row>
    <row r="52" spans="4:16" ht="27.75" customHeight="1" x14ac:dyDescent="0.3">
      <c r="D52" s="141">
        <v>46252</v>
      </c>
      <c r="E52" s="143" t="s">
        <v>21</v>
      </c>
      <c r="F52" s="2">
        <v>1</v>
      </c>
      <c r="G52" s="2" t="s">
        <v>91</v>
      </c>
      <c r="H52" s="2" t="s">
        <v>71</v>
      </c>
      <c r="I52" s="145">
        <v>10</v>
      </c>
      <c r="J52" s="145" t="s">
        <v>92</v>
      </c>
      <c r="K52" s="145">
        <v>289</v>
      </c>
      <c r="L52" s="145" t="s">
        <v>80</v>
      </c>
      <c r="M52" s="2">
        <v>1040</v>
      </c>
      <c r="N52" s="2"/>
      <c r="O52" s="2"/>
      <c r="P52" s="3"/>
    </row>
    <row r="53" spans="4:16" ht="30.75" customHeight="1" x14ac:dyDescent="0.3">
      <c r="D53" s="159"/>
      <c r="E53" s="161"/>
      <c r="F53" s="5">
        <v>1</v>
      </c>
      <c r="G53" s="5" t="s">
        <v>113</v>
      </c>
      <c r="H53" s="5" t="s">
        <v>93</v>
      </c>
      <c r="I53" s="155"/>
      <c r="J53" s="155"/>
      <c r="K53" s="155"/>
      <c r="L53" s="155"/>
      <c r="M53" s="5"/>
      <c r="N53" s="5">
        <v>5</v>
      </c>
      <c r="O53" s="5">
        <v>60</v>
      </c>
      <c r="P53" s="6"/>
    </row>
    <row r="54" spans="4:16" ht="45" customHeight="1" thickBot="1" x14ac:dyDescent="0.35">
      <c r="D54" s="142"/>
      <c r="E54" s="144"/>
      <c r="F54" s="19">
        <v>1</v>
      </c>
      <c r="G54" s="19" t="s">
        <v>81</v>
      </c>
      <c r="H54" s="18"/>
      <c r="I54" s="146"/>
      <c r="J54" s="146"/>
      <c r="K54" s="8"/>
      <c r="L54" s="8" t="s">
        <v>158</v>
      </c>
      <c r="M54" s="8"/>
      <c r="N54" s="8">
        <v>5</v>
      </c>
      <c r="O54" s="8">
        <v>60</v>
      </c>
      <c r="P54" s="9"/>
    </row>
    <row r="55" spans="4:16" ht="34.5" customHeight="1" thickBot="1" x14ac:dyDescent="0.35">
      <c r="D55" s="10">
        <v>46252</v>
      </c>
      <c r="E55" s="11" t="s">
        <v>21</v>
      </c>
      <c r="F55" s="14">
        <v>1</v>
      </c>
      <c r="G55" s="12" t="s">
        <v>62</v>
      </c>
      <c r="H55" s="12" t="s">
        <v>13</v>
      </c>
      <c r="I55" s="12">
        <v>14</v>
      </c>
      <c r="J55" s="12" t="s">
        <v>94</v>
      </c>
      <c r="K55" s="12"/>
      <c r="L55" s="12" t="s">
        <v>95</v>
      </c>
      <c r="M55" s="12">
        <v>2600</v>
      </c>
      <c r="N55" s="12"/>
      <c r="O55" s="12"/>
      <c r="P55" s="13"/>
    </row>
    <row r="56" spans="4:16" ht="25.5" customHeight="1" x14ac:dyDescent="0.3">
      <c r="D56" s="141">
        <v>46252</v>
      </c>
      <c r="E56" s="143" t="s">
        <v>21</v>
      </c>
      <c r="F56" s="2">
        <v>1</v>
      </c>
      <c r="G56" s="2" t="s">
        <v>96</v>
      </c>
      <c r="H56" s="2" t="s">
        <v>63</v>
      </c>
      <c r="I56" s="145">
        <v>15</v>
      </c>
      <c r="J56" s="145" t="s">
        <v>97</v>
      </c>
      <c r="K56" s="145"/>
      <c r="L56" s="145" t="s">
        <v>98</v>
      </c>
      <c r="M56" s="2">
        <v>300</v>
      </c>
      <c r="N56" s="2"/>
      <c r="O56" s="2"/>
      <c r="P56" s="3"/>
    </row>
    <row r="57" spans="4:16" ht="27" customHeight="1" x14ac:dyDescent="0.3">
      <c r="D57" s="159"/>
      <c r="E57" s="161"/>
      <c r="F57" s="5">
        <v>1</v>
      </c>
      <c r="G57" s="5" t="s">
        <v>99</v>
      </c>
      <c r="H57" s="5" t="s">
        <v>100</v>
      </c>
      <c r="I57" s="155"/>
      <c r="J57" s="155"/>
      <c r="K57" s="155"/>
      <c r="L57" s="155"/>
      <c r="M57" s="5"/>
      <c r="N57" s="5">
        <v>5</v>
      </c>
      <c r="O57" s="5">
        <v>60</v>
      </c>
      <c r="P57" s="6"/>
    </row>
    <row r="58" spans="4:16" ht="39" customHeight="1" thickBot="1" x14ac:dyDescent="0.35">
      <c r="D58" s="142"/>
      <c r="E58" s="144"/>
      <c r="F58" s="8">
        <v>1</v>
      </c>
      <c r="G58" s="8" t="s">
        <v>61</v>
      </c>
      <c r="H58" s="8" t="s">
        <v>23</v>
      </c>
      <c r="I58" s="146"/>
      <c r="J58" s="8" t="s">
        <v>101</v>
      </c>
      <c r="K58" s="8"/>
      <c r="L58" s="8" t="s">
        <v>161</v>
      </c>
      <c r="M58" s="8"/>
      <c r="N58" s="8">
        <v>5</v>
      </c>
      <c r="O58" s="8">
        <v>60</v>
      </c>
      <c r="P58" s="9"/>
    </row>
    <row r="59" spans="4:16" ht="39" customHeight="1" thickBot="1" x14ac:dyDescent="0.35">
      <c r="D59" s="35">
        <v>46253</v>
      </c>
      <c r="E59" s="36" t="s">
        <v>12</v>
      </c>
      <c r="F59" s="135" t="s">
        <v>170</v>
      </c>
      <c r="G59" s="136"/>
      <c r="H59" s="136"/>
      <c r="I59" s="136"/>
      <c r="J59" s="136"/>
      <c r="K59" s="136"/>
      <c r="L59" s="137"/>
      <c r="M59" s="37"/>
      <c r="N59" s="37"/>
      <c r="O59" s="37"/>
      <c r="P59" s="38"/>
    </row>
    <row r="60" spans="4:16" ht="39" customHeight="1" thickBot="1" x14ac:dyDescent="0.35">
      <c r="D60" s="26">
        <v>46254</v>
      </c>
      <c r="E60" s="27" t="s">
        <v>51</v>
      </c>
      <c r="F60" s="134" t="s">
        <v>174</v>
      </c>
      <c r="G60" s="134"/>
      <c r="H60" s="134"/>
      <c r="I60" s="134"/>
      <c r="J60" s="134"/>
      <c r="K60" s="134"/>
      <c r="L60" s="134"/>
      <c r="M60" s="28"/>
      <c r="N60" s="28"/>
      <c r="O60" s="28"/>
      <c r="P60" s="29"/>
    </row>
    <row r="61" spans="4:16" x14ac:dyDescent="0.3">
      <c r="D61" s="164">
        <v>46255</v>
      </c>
      <c r="E61" s="165" t="s">
        <v>74</v>
      </c>
      <c r="F61" s="21">
        <v>1</v>
      </c>
      <c r="G61" s="21" t="s">
        <v>29</v>
      </c>
      <c r="H61" s="21" t="s">
        <v>30</v>
      </c>
      <c r="I61" s="158">
        <v>6</v>
      </c>
      <c r="J61" s="158" t="s">
        <v>83</v>
      </c>
      <c r="K61" s="158">
        <v>307</v>
      </c>
      <c r="L61" s="158" t="s">
        <v>84</v>
      </c>
      <c r="M61" s="21"/>
      <c r="N61" s="21"/>
      <c r="O61" s="21"/>
      <c r="P61" s="22">
        <v>210</v>
      </c>
    </row>
    <row r="62" spans="4:16" ht="27" customHeight="1" x14ac:dyDescent="0.3">
      <c r="D62" s="159"/>
      <c r="E62" s="161"/>
      <c r="F62" s="5">
        <v>1</v>
      </c>
      <c r="G62" s="5" t="s">
        <v>49</v>
      </c>
      <c r="H62" s="5" t="s">
        <v>50</v>
      </c>
      <c r="I62" s="155"/>
      <c r="J62" s="155"/>
      <c r="K62" s="155"/>
      <c r="L62" s="155"/>
      <c r="M62" s="5"/>
      <c r="N62" s="5">
        <v>10</v>
      </c>
      <c r="O62" s="5">
        <v>120</v>
      </c>
      <c r="P62" s="6"/>
    </row>
    <row r="63" spans="4:16" ht="25.5" customHeight="1" thickBot="1" x14ac:dyDescent="0.35">
      <c r="D63" s="142"/>
      <c r="E63" s="144"/>
      <c r="F63" s="8">
        <v>1</v>
      </c>
      <c r="G63" s="8" t="s">
        <v>102</v>
      </c>
      <c r="H63" s="8" t="s">
        <v>103</v>
      </c>
      <c r="I63" s="146"/>
      <c r="J63" s="146"/>
      <c r="K63" s="146"/>
      <c r="L63" s="146"/>
      <c r="M63" s="8"/>
      <c r="N63" s="8">
        <v>10</v>
      </c>
      <c r="O63" s="8">
        <v>120</v>
      </c>
      <c r="P63" s="9"/>
    </row>
    <row r="64" spans="4:16" ht="21" customHeight="1" x14ac:dyDescent="0.3">
      <c r="D64" s="141">
        <v>46255</v>
      </c>
      <c r="E64" s="143" t="s">
        <v>74</v>
      </c>
      <c r="F64" s="2">
        <v>1</v>
      </c>
      <c r="G64" s="2" t="s">
        <v>104</v>
      </c>
      <c r="H64" s="2" t="s">
        <v>33</v>
      </c>
      <c r="I64" s="145">
        <v>13</v>
      </c>
      <c r="J64" s="145" t="s">
        <v>105</v>
      </c>
      <c r="K64" s="2" t="s">
        <v>106</v>
      </c>
      <c r="L64" s="145" t="s">
        <v>107</v>
      </c>
      <c r="M64" s="2">
        <v>3742</v>
      </c>
      <c r="N64" s="2"/>
      <c r="O64" s="2"/>
      <c r="P64" s="3"/>
    </row>
    <row r="65" spans="4:16" ht="19.5" customHeight="1" x14ac:dyDescent="0.3">
      <c r="D65" s="159"/>
      <c r="E65" s="161"/>
      <c r="F65" s="5">
        <v>1</v>
      </c>
      <c r="G65" s="5" t="s">
        <v>81</v>
      </c>
      <c r="H65" s="5" t="s">
        <v>108</v>
      </c>
      <c r="I65" s="155"/>
      <c r="J65" s="155"/>
      <c r="K65" s="5" t="s">
        <v>106</v>
      </c>
      <c r="L65" s="155"/>
      <c r="M65" s="5"/>
      <c r="N65" s="5">
        <v>8</v>
      </c>
      <c r="O65" s="5">
        <v>96</v>
      </c>
      <c r="P65" s="6"/>
    </row>
    <row r="66" spans="4:16" ht="24.75" customHeight="1" x14ac:dyDescent="0.3">
      <c r="D66" s="159"/>
      <c r="E66" s="161"/>
      <c r="F66" s="5">
        <v>1</v>
      </c>
      <c r="G66" s="5" t="s">
        <v>41</v>
      </c>
      <c r="H66" s="5" t="s">
        <v>109</v>
      </c>
      <c r="I66" s="155"/>
      <c r="J66" s="155"/>
      <c r="K66" s="5" t="s">
        <v>106</v>
      </c>
      <c r="L66" s="155"/>
      <c r="M66" s="5"/>
      <c r="N66" s="5">
        <v>4</v>
      </c>
      <c r="O66" s="5">
        <v>48</v>
      </c>
      <c r="P66" s="6"/>
    </row>
    <row r="67" spans="4:16" ht="20.25" customHeight="1" thickBot="1" x14ac:dyDescent="0.35">
      <c r="D67" s="142"/>
      <c r="E67" s="144"/>
      <c r="F67" s="8">
        <v>1</v>
      </c>
      <c r="G67" s="8" t="s">
        <v>19</v>
      </c>
      <c r="H67" s="8" t="s">
        <v>20</v>
      </c>
      <c r="I67" s="146"/>
      <c r="J67" s="146"/>
      <c r="K67" s="8" t="s">
        <v>106</v>
      </c>
      <c r="L67" s="146"/>
      <c r="M67" s="8"/>
      <c r="N67" s="8">
        <v>4</v>
      </c>
      <c r="O67" s="8">
        <v>48</v>
      </c>
      <c r="P67" s="9"/>
    </row>
    <row r="68" spans="4:16" ht="28.2" thickBot="1" x14ac:dyDescent="0.35">
      <c r="D68" s="10">
        <v>46255</v>
      </c>
      <c r="E68" s="12" t="s">
        <v>74</v>
      </c>
      <c r="F68" s="14">
        <v>1</v>
      </c>
      <c r="G68" s="12" t="s">
        <v>62</v>
      </c>
      <c r="H68" s="12" t="s">
        <v>13</v>
      </c>
      <c r="I68" s="12">
        <v>14</v>
      </c>
      <c r="J68" s="12" t="s">
        <v>110</v>
      </c>
      <c r="K68" s="14"/>
      <c r="L68" s="12" t="s">
        <v>111</v>
      </c>
      <c r="M68" s="12">
        <v>2708</v>
      </c>
      <c r="N68" s="12"/>
      <c r="O68" s="12"/>
      <c r="P68" s="13"/>
    </row>
    <row r="69" spans="4:16" ht="27.6" x14ac:dyDescent="0.3">
      <c r="D69" s="141">
        <v>46258</v>
      </c>
      <c r="E69" s="143" t="s">
        <v>164</v>
      </c>
      <c r="F69" s="2">
        <v>1</v>
      </c>
      <c r="G69" s="2" t="s">
        <v>56</v>
      </c>
      <c r="H69" s="2" t="s">
        <v>57</v>
      </c>
      <c r="I69" s="145">
        <v>5</v>
      </c>
      <c r="J69" s="145" t="s">
        <v>112</v>
      </c>
      <c r="K69" s="145">
        <v>195</v>
      </c>
      <c r="L69" s="145" t="s">
        <v>107</v>
      </c>
      <c r="M69" s="2">
        <v>848</v>
      </c>
      <c r="N69" s="2"/>
      <c r="O69" s="2"/>
      <c r="P69" s="3"/>
    </row>
    <row r="70" spans="4:16" ht="21.75" customHeight="1" x14ac:dyDescent="0.3">
      <c r="D70" s="159"/>
      <c r="E70" s="161"/>
      <c r="F70" s="5">
        <v>1</v>
      </c>
      <c r="G70" s="5" t="s">
        <v>113</v>
      </c>
      <c r="H70" s="5" t="s">
        <v>103</v>
      </c>
      <c r="I70" s="155"/>
      <c r="J70" s="155"/>
      <c r="K70" s="155"/>
      <c r="L70" s="155"/>
      <c r="M70" s="5"/>
      <c r="N70" s="5">
        <v>7</v>
      </c>
      <c r="O70" s="5">
        <v>84</v>
      </c>
      <c r="P70" s="6"/>
    </row>
    <row r="71" spans="4:16" ht="22.5" customHeight="1" thickBot="1" x14ac:dyDescent="0.35">
      <c r="D71" s="142"/>
      <c r="E71" s="144"/>
      <c r="F71" s="8">
        <v>1</v>
      </c>
      <c r="G71" s="8" t="s">
        <v>114</v>
      </c>
      <c r="H71" s="8" t="s">
        <v>16</v>
      </c>
      <c r="I71" s="146"/>
      <c r="J71" s="146"/>
      <c r="K71" s="146"/>
      <c r="L71" s="146"/>
      <c r="M71" s="8"/>
      <c r="N71" s="8">
        <v>7</v>
      </c>
      <c r="O71" s="8">
        <v>84</v>
      </c>
      <c r="P71" s="9"/>
    </row>
    <row r="72" spans="4:16" x14ac:dyDescent="0.3">
      <c r="D72" s="141">
        <v>46258</v>
      </c>
      <c r="E72" s="143" t="s">
        <v>164</v>
      </c>
      <c r="F72" s="2">
        <v>1</v>
      </c>
      <c r="G72" s="2" t="s">
        <v>89</v>
      </c>
      <c r="H72" s="2" t="s">
        <v>90</v>
      </c>
      <c r="I72" s="145">
        <v>12</v>
      </c>
      <c r="J72" s="145" t="s">
        <v>115</v>
      </c>
      <c r="K72" s="145">
        <v>248</v>
      </c>
      <c r="L72" s="145" t="s">
        <v>107</v>
      </c>
      <c r="M72" s="2">
        <v>1130</v>
      </c>
      <c r="N72" s="2"/>
      <c r="O72" s="2"/>
      <c r="P72" s="3"/>
    </row>
    <row r="73" spans="4:16" x14ac:dyDescent="0.3">
      <c r="D73" s="159"/>
      <c r="E73" s="161"/>
      <c r="F73" s="5">
        <v>1</v>
      </c>
      <c r="G73" s="5" t="s">
        <v>81</v>
      </c>
      <c r="H73" s="5" t="s">
        <v>108</v>
      </c>
      <c r="I73" s="155"/>
      <c r="J73" s="155"/>
      <c r="K73" s="155"/>
      <c r="L73" s="155"/>
      <c r="M73" s="5"/>
      <c r="N73" s="5"/>
      <c r="O73" s="5"/>
      <c r="P73" s="6"/>
    </row>
    <row r="74" spans="4:16" ht="22.5" customHeight="1" x14ac:dyDescent="0.3">
      <c r="D74" s="159"/>
      <c r="E74" s="161"/>
      <c r="F74" s="5">
        <v>1</v>
      </c>
      <c r="G74" s="5" t="s">
        <v>49</v>
      </c>
      <c r="H74" s="5" t="s">
        <v>50</v>
      </c>
      <c r="I74" s="155"/>
      <c r="J74" s="155"/>
      <c r="K74" s="155"/>
      <c r="L74" s="155"/>
      <c r="M74" s="5"/>
      <c r="N74" s="5">
        <v>7</v>
      </c>
      <c r="O74" s="5">
        <v>84</v>
      </c>
      <c r="P74" s="6"/>
    </row>
    <row r="75" spans="4:16" ht="24.75" customHeight="1" thickBot="1" x14ac:dyDescent="0.35">
      <c r="D75" s="142"/>
      <c r="E75" s="144"/>
      <c r="F75" s="8">
        <v>1</v>
      </c>
      <c r="G75" s="8" t="s">
        <v>17</v>
      </c>
      <c r="H75" s="8" t="s">
        <v>18</v>
      </c>
      <c r="I75" s="146"/>
      <c r="J75" s="146"/>
      <c r="K75" s="146"/>
      <c r="L75" s="146"/>
      <c r="M75" s="8"/>
      <c r="N75" s="8">
        <v>7</v>
      </c>
      <c r="O75" s="8">
        <v>84</v>
      </c>
      <c r="P75" s="9"/>
    </row>
    <row r="76" spans="4:16" x14ac:dyDescent="0.3">
      <c r="D76" s="141">
        <v>46258</v>
      </c>
      <c r="E76" s="143" t="s">
        <v>164</v>
      </c>
      <c r="F76" s="2">
        <v>1</v>
      </c>
      <c r="G76" s="2" t="s">
        <v>96</v>
      </c>
      <c r="H76" s="2" t="s">
        <v>63</v>
      </c>
      <c r="I76" s="145">
        <v>15</v>
      </c>
      <c r="J76" s="145" t="s">
        <v>97</v>
      </c>
      <c r="K76" s="145"/>
      <c r="L76" s="145" t="s">
        <v>98</v>
      </c>
      <c r="M76" s="2">
        <v>1200</v>
      </c>
      <c r="N76" s="2"/>
      <c r="O76" s="2"/>
      <c r="P76" s="3"/>
    </row>
    <row r="77" spans="4:16" ht="21" customHeight="1" x14ac:dyDescent="0.3">
      <c r="D77" s="159"/>
      <c r="E77" s="161"/>
      <c r="F77" s="5">
        <v>1</v>
      </c>
      <c r="G77" s="5" t="s">
        <v>99</v>
      </c>
      <c r="H77" s="5" t="s">
        <v>116</v>
      </c>
      <c r="I77" s="155"/>
      <c r="J77" s="155"/>
      <c r="K77" s="155"/>
      <c r="L77" s="155"/>
      <c r="M77" s="5"/>
      <c r="N77" s="5">
        <v>5</v>
      </c>
      <c r="O77" s="5">
        <v>60</v>
      </c>
      <c r="P77" s="6"/>
    </row>
    <row r="78" spans="4:16" ht="27.75" customHeight="1" thickBot="1" x14ac:dyDescent="0.35">
      <c r="D78" s="142"/>
      <c r="E78" s="144"/>
      <c r="F78" s="8">
        <v>1</v>
      </c>
      <c r="G78" s="8" t="s">
        <v>61</v>
      </c>
      <c r="H78" s="8" t="s">
        <v>47</v>
      </c>
      <c r="I78" s="146"/>
      <c r="J78" s="146"/>
      <c r="K78" s="146"/>
      <c r="L78" s="146"/>
      <c r="M78" s="8"/>
      <c r="N78" s="8">
        <v>5</v>
      </c>
      <c r="O78" s="8">
        <v>60</v>
      </c>
      <c r="P78" s="9"/>
    </row>
    <row r="79" spans="4:16" x14ac:dyDescent="0.3">
      <c r="D79" s="141">
        <v>46259</v>
      </c>
      <c r="E79" s="143" t="s">
        <v>21</v>
      </c>
      <c r="F79" s="2">
        <v>1</v>
      </c>
      <c r="G79" s="2" t="s">
        <v>91</v>
      </c>
      <c r="H79" s="2" t="s">
        <v>71</v>
      </c>
      <c r="I79" s="145">
        <v>8</v>
      </c>
      <c r="J79" s="145" t="s">
        <v>117</v>
      </c>
      <c r="K79" s="145" t="s">
        <v>118</v>
      </c>
      <c r="L79" s="145" t="s">
        <v>107</v>
      </c>
      <c r="M79" s="2">
        <v>1721</v>
      </c>
      <c r="N79" s="2"/>
      <c r="O79" s="2"/>
      <c r="P79" s="3"/>
    </row>
    <row r="80" spans="4:16" ht="22.5" customHeight="1" x14ac:dyDescent="0.3">
      <c r="D80" s="159"/>
      <c r="E80" s="161"/>
      <c r="F80" s="5">
        <v>1</v>
      </c>
      <c r="G80" s="5" t="s">
        <v>65</v>
      </c>
      <c r="H80" s="5" t="s">
        <v>66</v>
      </c>
      <c r="I80" s="155"/>
      <c r="J80" s="155"/>
      <c r="K80" s="155"/>
      <c r="L80" s="155"/>
      <c r="M80" s="5"/>
      <c r="N80" s="5">
        <v>9</v>
      </c>
      <c r="O80" s="5">
        <v>108</v>
      </c>
      <c r="P80" s="6"/>
    </row>
    <row r="81" spans="4:16" ht="21" customHeight="1" thickBot="1" x14ac:dyDescent="0.35">
      <c r="D81" s="142"/>
      <c r="E81" s="144"/>
      <c r="F81" s="8">
        <v>1</v>
      </c>
      <c r="G81" s="8" t="s">
        <v>39</v>
      </c>
      <c r="H81" s="8" t="s">
        <v>40</v>
      </c>
      <c r="I81" s="146"/>
      <c r="J81" s="146"/>
      <c r="K81" s="146"/>
      <c r="L81" s="146"/>
      <c r="M81" s="8"/>
      <c r="N81" s="8">
        <v>9</v>
      </c>
      <c r="O81" s="8">
        <v>108</v>
      </c>
      <c r="P81" s="9"/>
    </row>
    <row r="82" spans="4:16" x14ac:dyDescent="0.3">
      <c r="D82" s="141">
        <v>46259</v>
      </c>
      <c r="E82" s="143" t="s">
        <v>21</v>
      </c>
      <c r="F82" s="1">
        <v>1</v>
      </c>
      <c r="G82" s="2" t="s">
        <v>56</v>
      </c>
      <c r="H82" s="2" t="s">
        <v>13</v>
      </c>
      <c r="I82" s="145">
        <v>9</v>
      </c>
      <c r="J82" s="145" t="s">
        <v>14</v>
      </c>
      <c r="K82" s="147">
        <v>397</v>
      </c>
      <c r="L82" s="145" t="s">
        <v>15</v>
      </c>
      <c r="M82" s="2">
        <v>899</v>
      </c>
      <c r="N82" s="2"/>
      <c r="O82" s="2"/>
      <c r="P82" s="3"/>
    </row>
    <row r="83" spans="4:16" ht="21" customHeight="1" x14ac:dyDescent="0.3">
      <c r="D83" s="159"/>
      <c r="E83" s="161"/>
      <c r="F83" s="4">
        <v>1</v>
      </c>
      <c r="G83" s="5" t="s">
        <v>114</v>
      </c>
      <c r="H83" s="5" t="s">
        <v>16</v>
      </c>
      <c r="I83" s="155"/>
      <c r="J83" s="155"/>
      <c r="K83" s="163"/>
      <c r="L83" s="155"/>
      <c r="M83" s="5"/>
      <c r="N83" s="5">
        <v>6</v>
      </c>
      <c r="O83" s="5">
        <v>72</v>
      </c>
      <c r="P83" s="6"/>
    </row>
    <row r="84" spans="4:16" ht="23.25" customHeight="1" x14ac:dyDescent="0.3">
      <c r="D84" s="159"/>
      <c r="E84" s="161"/>
      <c r="F84" s="4">
        <v>1</v>
      </c>
      <c r="G84" s="5" t="s">
        <v>17</v>
      </c>
      <c r="H84" s="5" t="s">
        <v>18</v>
      </c>
      <c r="I84" s="155"/>
      <c r="J84" s="155"/>
      <c r="K84" s="163"/>
      <c r="L84" s="155"/>
      <c r="M84" s="5"/>
      <c r="N84" s="5">
        <v>3</v>
      </c>
      <c r="O84" s="5">
        <v>36</v>
      </c>
      <c r="P84" s="6"/>
    </row>
    <row r="85" spans="4:16" ht="21" customHeight="1" thickBot="1" x14ac:dyDescent="0.35">
      <c r="D85" s="142"/>
      <c r="E85" s="144"/>
      <c r="F85" s="7">
        <v>1</v>
      </c>
      <c r="G85" s="8" t="s">
        <v>19</v>
      </c>
      <c r="H85" s="8" t="s">
        <v>20</v>
      </c>
      <c r="I85" s="146"/>
      <c r="J85" s="146"/>
      <c r="K85" s="148"/>
      <c r="L85" s="146"/>
      <c r="M85" s="8"/>
      <c r="N85" s="8">
        <v>3</v>
      </c>
      <c r="O85" s="8">
        <v>36</v>
      </c>
      <c r="P85" s="9"/>
    </row>
    <row r="86" spans="4:16" x14ac:dyDescent="0.3">
      <c r="D86" s="141">
        <v>46259</v>
      </c>
      <c r="E86" s="143" t="s">
        <v>21</v>
      </c>
      <c r="F86" s="2">
        <v>1</v>
      </c>
      <c r="G86" s="2" t="s">
        <v>96</v>
      </c>
      <c r="H86" s="2" t="s">
        <v>22</v>
      </c>
      <c r="I86" s="145">
        <v>15</v>
      </c>
      <c r="J86" s="145" t="s">
        <v>97</v>
      </c>
      <c r="K86" s="145"/>
      <c r="L86" s="145" t="s">
        <v>98</v>
      </c>
      <c r="M86" s="2">
        <v>1350</v>
      </c>
      <c r="N86" s="2"/>
      <c r="O86" s="2"/>
      <c r="P86" s="3"/>
    </row>
    <row r="87" spans="4:16" ht="24" customHeight="1" x14ac:dyDescent="0.3">
      <c r="D87" s="159"/>
      <c r="E87" s="161"/>
      <c r="F87" s="5">
        <v>1</v>
      </c>
      <c r="G87" s="5" t="s">
        <v>99</v>
      </c>
      <c r="H87" s="5" t="s">
        <v>116</v>
      </c>
      <c r="I87" s="155"/>
      <c r="J87" s="155"/>
      <c r="K87" s="155"/>
      <c r="L87" s="155"/>
      <c r="M87" s="5"/>
      <c r="N87" s="5">
        <v>4</v>
      </c>
      <c r="O87" s="5">
        <v>48</v>
      </c>
      <c r="P87" s="6"/>
    </row>
    <row r="88" spans="4:16" ht="22.5" customHeight="1" thickBot="1" x14ac:dyDescent="0.35">
      <c r="D88" s="142"/>
      <c r="E88" s="144"/>
      <c r="F88" s="8">
        <v>1</v>
      </c>
      <c r="G88" s="8" t="s">
        <v>61</v>
      </c>
      <c r="H88" s="8" t="s">
        <v>47</v>
      </c>
      <c r="I88" s="146"/>
      <c r="J88" s="146"/>
      <c r="K88" s="146"/>
      <c r="L88" s="146"/>
      <c r="M88" s="8"/>
      <c r="N88" s="8">
        <v>4</v>
      </c>
      <c r="O88" s="8">
        <v>48</v>
      </c>
      <c r="P88" s="9"/>
    </row>
    <row r="89" spans="4:16" x14ac:dyDescent="0.3">
      <c r="D89" s="141">
        <v>46260</v>
      </c>
      <c r="E89" s="143" t="s">
        <v>12</v>
      </c>
      <c r="F89" s="2">
        <v>1</v>
      </c>
      <c r="G89" s="2" t="s">
        <v>119</v>
      </c>
      <c r="H89" s="2" t="s">
        <v>63</v>
      </c>
      <c r="I89" s="145">
        <v>6</v>
      </c>
      <c r="J89" s="145" t="s">
        <v>120</v>
      </c>
      <c r="K89" s="145">
        <v>207</v>
      </c>
      <c r="L89" s="145" t="s">
        <v>107</v>
      </c>
      <c r="M89" s="2">
        <v>1350</v>
      </c>
      <c r="N89" s="2"/>
      <c r="O89" s="2"/>
      <c r="P89" s="3"/>
    </row>
    <row r="90" spans="4:16" ht="25.5" customHeight="1" x14ac:dyDescent="0.3">
      <c r="D90" s="159"/>
      <c r="E90" s="161"/>
      <c r="F90" s="5">
        <v>1</v>
      </c>
      <c r="G90" s="5" t="s">
        <v>121</v>
      </c>
      <c r="H90" s="5" t="s">
        <v>18</v>
      </c>
      <c r="I90" s="155"/>
      <c r="J90" s="155"/>
      <c r="K90" s="155"/>
      <c r="L90" s="155"/>
      <c r="M90" s="5"/>
      <c r="N90" s="5">
        <v>4</v>
      </c>
      <c r="O90" s="5">
        <v>48</v>
      </c>
      <c r="P90" s="6"/>
    </row>
    <row r="91" spans="4:16" ht="23.25" customHeight="1" thickBot="1" x14ac:dyDescent="0.35">
      <c r="D91" s="142"/>
      <c r="E91" s="144"/>
      <c r="F91" s="8">
        <v>1</v>
      </c>
      <c r="G91" s="8" t="s">
        <v>65</v>
      </c>
      <c r="H91" s="8" t="s">
        <v>23</v>
      </c>
      <c r="I91" s="146"/>
      <c r="J91" s="146"/>
      <c r="K91" s="146"/>
      <c r="L91" s="146"/>
      <c r="M91" s="8"/>
      <c r="N91" s="8">
        <v>4</v>
      </c>
      <c r="O91" s="8">
        <v>48</v>
      </c>
      <c r="P91" s="9"/>
    </row>
    <row r="92" spans="4:16" x14ac:dyDescent="0.3">
      <c r="D92" s="141">
        <v>46260</v>
      </c>
      <c r="E92" s="143" t="s">
        <v>12</v>
      </c>
      <c r="F92" s="2">
        <v>1</v>
      </c>
      <c r="G92" s="2" t="s">
        <v>96</v>
      </c>
      <c r="H92" s="2" t="s">
        <v>122</v>
      </c>
      <c r="I92" s="145">
        <v>10</v>
      </c>
      <c r="J92" s="2" t="s">
        <v>123</v>
      </c>
      <c r="K92" s="2" t="s">
        <v>106</v>
      </c>
      <c r="L92" s="145" t="s">
        <v>107</v>
      </c>
      <c r="M92" s="2">
        <v>1200</v>
      </c>
      <c r="N92" s="2"/>
      <c r="O92" s="2"/>
      <c r="P92" s="3"/>
    </row>
    <row r="93" spans="4:16" x14ac:dyDescent="0.3">
      <c r="D93" s="159"/>
      <c r="E93" s="161"/>
      <c r="F93" s="5">
        <v>1</v>
      </c>
      <c r="G93" s="5" t="s">
        <v>89</v>
      </c>
      <c r="H93" s="5" t="s">
        <v>124</v>
      </c>
      <c r="I93" s="155"/>
      <c r="J93" s="5" t="s">
        <v>125</v>
      </c>
      <c r="K93" s="5">
        <v>300</v>
      </c>
      <c r="L93" s="155"/>
      <c r="M93" s="5">
        <v>700</v>
      </c>
      <c r="N93" s="5"/>
      <c r="O93" s="5"/>
      <c r="P93" s="6"/>
    </row>
    <row r="94" spans="4:16" ht="21.75" customHeight="1" x14ac:dyDescent="0.3">
      <c r="D94" s="159"/>
      <c r="E94" s="161"/>
      <c r="F94" s="5">
        <v>1</v>
      </c>
      <c r="G94" s="5" t="s">
        <v>81</v>
      </c>
      <c r="H94" s="5" t="s">
        <v>108</v>
      </c>
      <c r="I94" s="155"/>
      <c r="J94" s="155" t="s">
        <v>126</v>
      </c>
      <c r="K94" s="5" t="s">
        <v>106</v>
      </c>
      <c r="L94" s="155"/>
      <c r="M94" s="5"/>
      <c r="N94" s="5">
        <v>10</v>
      </c>
      <c r="O94" s="5">
        <v>120</v>
      </c>
      <c r="P94" s="6"/>
    </row>
    <row r="95" spans="4:16" ht="20.25" customHeight="1" x14ac:dyDescent="0.3">
      <c r="D95" s="159"/>
      <c r="E95" s="161"/>
      <c r="F95" s="5">
        <v>1</v>
      </c>
      <c r="G95" s="5" t="s">
        <v>41</v>
      </c>
      <c r="H95" s="5" t="s">
        <v>109</v>
      </c>
      <c r="I95" s="155"/>
      <c r="J95" s="155"/>
      <c r="K95" s="5" t="s">
        <v>106</v>
      </c>
      <c r="L95" s="155"/>
      <c r="M95" s="5"/>
      <c r="N95" s="5">
        <v>5</v>
      </c>
      <c r="O95" s="5">
        <v>60</v>
      </c>
      <c r="P95" s="6"/>
    </row>
    <row r="96" spans="4:16" ht="22.5" customHeight="1" thickBot="1" x14ac:dyDescent="0.35">
      <c r="D96" s="142"/>
      <c r="E96" s="144"/>
      <c r="F96" s="8">
        <v>1</v>
      </c>
      <c r="G96" s="8" t="s">
        <v>19</v>
      </c>
      <c r="H96" s="8" t="s">
        <v>20</v>
      </c>
      <c r="I96" s="146"/>
      <c r="J96" s="146"/>
      <c r="K96" s="8" t="s">
        <v>106</v>
      </c>
      <c r="L96" s="146"/>
      <c r="M96" s="8"/>
      <c r="N96" s="8">
        <v>5</v>
      </c>
      <c r="O96" s="8">
        <v>60</v>
      </c>
      <c r="P96" s="9"/>
    </row>
    <row r="97" spans="4:16" x14ac:dyDescent="0.3">
      <c r="D97" s="141">
        <v>46261</v>
      </c>
      <c r="E97" s="143" t="s">
        <v>51</v>
      </c>
      <c r="F97" s="2">
        <v>1</v>
      </c>
      <c r="G97" s="2" t="s">
        <v>127</v>
      </c>
      <c r="H97" s="2" t="s">
        <v>63</v>
      </c>
      <c r="I97" s="145">
        <v>7</v>
      </c>
      <c r="J97" s="145" t="s">
        <v>128</v>
      </c>
      <c r="K97" s="145" t="s">
        <v>129</v>
      </c>
      <c r="L97" s="145" t="s">
        <v>60</v>
      </c>
      <c r="M97" s="2">
        <v>1650</v>
      </c>
      <c r="N97" s="2"/>
      <c r="O97" s="2"/>
      <c r="P97" s="3"/>
    </row>
    <row r="98" spans="4:16" ht="24" customHeight="1" x14ac:dyDescent="0.3">
      <c r="D98" s="159"/>
      <c r="E98" s="161"/>
      <c r="F98" s="5">
        <v>1</v>
      </c>
      <c r="G98" s="5" t="s">
        <v>19</v>
      </c>
      <c r="H98" s="5" t="s">
        <v>20</v>
      </c>
      <c r="I98" s="155"/>
      <c r="J98" s="155"/>
      <c r="K98" s="155"/>
      <c r="L98" s="155"/>
      <c r="M98" s="5"/>
      <c r="N98" s="5">
        <v>4</v>
      </c>
      <c r="O98" s="5">
        <v>48</v>
      </c>
      <c r="P98" s="6"/>
    </row>
    <row r="99" spans="4:16" x14ac:dyDescent="0.3">
      <c r="D99" s="159"/>
      <c r="E99" s="161"/>
      <c r="F99" s="155">
        <v>1</v>
      </c>
      <c r="G99" s="155" t="s">
        <v>81</v>
      </c>
      <c r="H99" s="155" t="s">
        <v>37</v>
      </c>
      <c r="I99" s="155"/>
      <c r="J99" s="155"/>
      <c r="K99" s="155"/>
      <c r="L99" s="155"/>
      <c r="M99" s="155"/>
      <c r="N99" s="157">
        <v>9</v>
      </c>
      <c r="O99" s="155">
        <v>108</v>
      </c>
      <c r="P99" s="156"/>
    </row>
    <row r="100" spans="4:16" x14ac:dyDescent="0.3">
      <c r="D100" s="159"/>
      <c r="E100" s="161"/>
      <c r="F100" s="155"/>
      <c r="G100" s="155"/>
      <c r="H100" s="155"/>
      <c r="I100" s="155"/>
      <c r="J100" s="155" t="s">
        <v>130</v>
      </c>
      <c r="K100" s="155" t="s">
        <v>131</v>
      </c>
      <c r="L100" s="155" t="s">
        <v>46</v>
      </c>
      <c r="M100" s="155"/>
      <c r="N100" s="158"/>
      <c r="O100" s="155"/>
      <c r="P100" s="156"/>
    </row>
    <row r="101" spans="4:16" x14ac:dyDescent="0.3">
      <c r="D101" s="159"/>
      <c r="E101" s="161"/>
      <c r="F101" s="155">
        <v>1</v>
      </c>
      <c r="G101" s="155" t="s">
        <v>62</v>
      </c>
      <c r="H101" s="155" t="s">
        <v>13</v>
      </c>
      <c r="I101" s="155"/>
      <c r="J101" s="155"/>
      <c r="K101" s="155"/>
      <c r="L101" s="155"/>
      <c r="M101" s="155">
        <v>1650</v>
      </c>
      <c r="N101" s="157"/>
      <c r="O101" s="155"/>
      <c r="P101" s="156"/>
    </row>
    <row r="102" spans="4:16" ht="18.75" customHeight="1" x14ac:dyDescent="0.3">
      <c r="D102" s="159"/>
      <c r="E102" s="161"/>
      <c r="F102" s="155"/>
      <c r="G102" s="155"/>
      <c r="H102" s="155"/>
      <c r="I102" s="155"/>
      <c r="J102" s="155" t="s">
        <v>132</v>
      </c>
      <c r="K102" s="155">
        <v>156</v>
      </c>
      <c r="L102" s="155" t="s">
        <v>133</v>
      </c>
      <c r="M102" s="155"/>
      <c r="N102" s="158"/>
      <c r="O102" s="155"/>
      <c r="P102" s="156"/>
    </row>
    <row r="103" spans="4:16" ht="24" customHeight="1" x14ac:dyDescent="0.3">
      <c r="D103" s="159"/>
      <c r="E103" s="161"/>
      <c r="F103" s="5">
        <v>1</v>
      </c>
      <c r="G103" s="5" t="s">
        <v>27</v>
      </c>
      <c r="H103" s="5" t="s">
        <v>28</v>
      </c>
      <c r="I103" s="155"/>
      <c r="J103" s="155"/>
      <c r="K103" s="155"/>
      <c r="L103" s="155"/>
      <c r="M103" s="5"/>
      <c r="N103" s="5">
        <v>5</v>
      </c>
      <c r="O103" s="5">
        <v>60</v>
      </c>
      <c r="P103" s="6"/>
    </row>
    <row r="104" spans="4:16" ht="28.2" thickBot="1" x14ac:dyDescent="0.35">
      <c r="D104" s="142"/>
      <c r="E104" s="144"/>
      <c r="F104" s="8">
        <v>1</v>
      </c>
      <c r="G104" s="8" t="s">
        <v>134</v>
      </c>
      <c r="H104" s="8" t="s">
        <v>30</v>
      </c>
      <c r="I104" s="146"/>
      <c r="J104" s="8" t="s">
        <v>135</v>
      </c>
      <c r="K104" s="8">
        <v>156</v>
      </c>
      <c r="L104" s="8" t="s">
        <v>136</v>
      </c>
      <c r="M104" s="8"/>
      <c r="N104" s="8"/>
      <c r="O104" s="8"/>
      <c r="P104" s="9">
        <v>203</v>
      </c>
    </row>
    <row r="105" spans="4:16" ht="55.8" thickBot="1" x14ac:dyDescent="0.35">
      <c r="D105" s="10">
        <v>46261</v>
      </c>
      <c r="E105" s="11" t="s">
        <v>51</v>
      </c>
      <c r="F105" s="12">
        <v>1</v>
      </c>
      <c r="G105" s="12" t="s">
        <v>104</v>
      </c>
      <c r="H105" s="12" t="s">
        <v>33</v>
      </c>
      <c r="I105" s="12">
        <v>10</v>
      </c>
      <c r="J105" s="12" t="s">
        <v>112</v>
      </c>
      <c r="K105" s="12" t="s">
        <v>106</v>
      </c>
      <c r="L105" s="12" t="s">
        <v>107</v>
      </c>
      <c r="M105" s="12">
        <v>2439</v>
      </c>
      <c r="N105" s="12"/>
      <c r="O105" s="12"/>
      <c r="P105" s="13"/>
    </row>
    <row r="106" spans="4:16" ht="27.6" x14ac:dyDescent="0.3">
      <c r="D106" s="141">
        <v>46261</v>
      </c>
      <c r="E106" s="145" t="s">
        <v>74</v>
      </c>
      <c r="F106" s="1">
        <v>1</v>
      </c>
      <c r="G106" s="2" t="s">
        <v>89</v>
      </c>
      <c r="H106" s="2" t="s">
        <v>124</v>
      </c>
      <c r="I106" s="145">
        <v>14</v>
      </c>
      <c r="J106" s="2" t="s">
        <v>137</v>
      </c>
      <c r="K106" s="1"/>
      <c r="L106" s="2" t="s">
        <v>138</v>
      </c>
      <c r="M106" s="2">
        <v>1360</v>
      </c>
      <c r="N106" s="2"/>
      <c r="O106" s="2"/>
      <c r="P106" s="3"/>
    </row>
    <row r="107" spans="4:16" ht="27.75" customHeight="1" x14ac:dyDescent="0.3">
      <c r="D107" s="159"/>
      <c r="E107" s="155"/>
      <c r="F107" s="4">
        <v>1</v>
      </c>
      <c r="G107" s="5" t="s">
        <v>121</v>
      </c>
      <c r="H107" s="5" t="s">
        <v>50</v>
      </c>
      <c r="I107" s="155"/>
      <c r="J107" s="5" t="s">
        <v>137</v>
      </c>
      <c r="K107" s="4"/>
      <c r="L107" s="5" t="s">
        <v>139</v>
      </c>
      <c r="M107" s="5"/>
      <c r="N107" s="5">
        <v>2</v>
      </c>
      <c r="O107" s="5">
        <v>28</v>
      </c>
      <c r="P107" s="6"/>
    </row>
    <row r="108" spans="4:16" ht="30" customHeight="1" thickBot="1" x14ac:dyDescent="0.35">
      <c r="D108" s="142"/>
      <c r="E108" s="146"/>
      <c r="F108" s="7">
        <v>1</v>
      </c>
      <c r="G108" s="8" t="s">
        <v>65</v>
      </c>
      <c r="H108" s="8" t="s">
        <v>140</v>
      </c>
      <c r="I108" s="146"/>
      <c r="J108" s="8" t="s">
        <v>141</v>
      </c>
      <c r="K108" s="7"/>
      <c r="L108" s="8" t="s">
        <v>111</v>
      </c>
      <c r="M108" s="8">
        <v>800</v>
      </c>
      <c r="N108" s="8">
        <v>2</v>
      </c>
      <c r="O108" s="8">
        <v>28</v>
      </c>
      <c r="P108" s="9"/>
    </row>
    <row r="109" spans="4:16" ht="28.2" thickBot="1" x14ac:dyDescent="0.35">
      <c r="D109" s="10">
        <v>46262</v>
      </c>
      <c r="E109" s="11" t="s">
        <v>74</v>
      </c>
      <c r="F109" s="12">
        <v>1</v>
      </c>
      <c r="G109" s="12" t="s">
        <v>56</v>
      </c>
      <c r="H109" s="12" t="s">
        <v>13</v>
      </c>
      <c r="I109" s="12">
        <v>6</v>
      </c>
      <c r="J109" s="12" t="s">
        <v>142</v>
      </c>
      <c r="K109" s="12" t="s">
        <v>143</v>
      </c>
      <c r="L109" s="12" t="s">
        <v>133</v>
      </c>
      <c r="M109" s="12">
        <v>1370</v>
      </c>
      <c r="N109" s="12"/>
      <c r="O109" s="12"/>
      <c r="P109" s="13"/>
    </row>
    <row r="110" spans="4:16" ht="28.2" thickBot="1" x14ac:dyDescent="0.35">
      <c r="D110" s="10">
        <v>46262</v>
      </c>
      <c r="E110" s="11" t="s">
        <v>74</v>
      </c>
      <c r="F110" s="12">
        <v>1</v>
      </c>
      <c r="G110" s="12" t="s">
        <v>134</v>
      </c>
      <c r="H110" s="12" t="s">
        <v>30</v>
      </c>
      <c r="I110" s="12">
        <v>7</v>
      </c>
      <c r="J110" s="12" t="s">
        <v>135</v>
      </c>
      <c r="K110" s="12">
        <v>156</v>
      </c>
      <c r="L110" s="12" t="s">
        <v>136</v>
      </c>
      <c r="M110" s="12"/>
      <c r="N110" s="12"/>
      <c r="O110" s="12"/>
      <c r="P110" s="13">
        <v>230</v>
      </c>
    </row>
    <row r="111" spans="4:16" x14ac:dyDescent="0.3">
      <c r="D111" s="141">
        <v>46262</v>
      </c>
      <c r="E111" s="143" t="s">
        <v>74</v>
      </c>
      <c r="F111" s="2">
        <v>1</v>
      </c>
      <c r="G111" s="2" t="s">
        <v>144</v>
      </c>
      <c r="H111" s="2" t="s">
        <v>145</v>
      </c>
      <c r="I111" s="145">
        <v>13</v>
      </c>
      <c r="J111" s="145" t="s">
        <v>146</v>
      </c>
      <c r="K111" s="2">
        <v>245</v>
      </c>
      <c r="L111" s="145" t="s">
        <v>147</v>
      </c>
      <c r="M111" s="2">
        <v>2000</v>
      </c>
      <c r="N111" s="2"/>
      <c r="O111" s="2"/>
      <c r="P111" s="3"/>
    </row>
    <row r="112" spans="4:16" ht="20.25" customHeight="1" x14ac:dyDescent="0.3">
      <c r="D112" s="159"/>
      <c r="E112" s="161"/>
      <c r="F112" s="5">
        <v>1</v>
      </c>
      <c r="G112" s="5" t="s">
        <v>148</v>
      </c>
      <c r="H112" s="5" t="s">
        <v>23</v>
      </c>
      <c r="I112" s="155"/>
      <c r="J112" s="155"/>
      <c r="K112" s="5">
        <v>245</v>
      </c>
      <c r="L112" s="155"/>
      <c r="M112" s="5"/>
      <c r="N112" s="5">
        <v>8</v>
      </c>
      <c r="O112" s="5">
        <v>48</v>
      </c>
      <c r="P112" s="6"/>
    </row>
    <row r="113" spans="4:16" ht="20.25" customHeight="1" thickBot="1" x14ac:dyDescent="0.35">
      <c r="D113" s="142"/>
      <c r="E113" s="144"/>
      <c r="F113" s="8">
        <v>1</v>
      </c>
      <c r="G113" s="8" t="s">
        <v>27</v>
      </c>
      <c r="H113" s="8" t="s">
        <v>28</v>
      </c>
      <c r="I113" s="146"/>
      <c r="J113" s="146"/>
      <c r="K113" s="8">
        <v>245</v>
      </c>
      <c r="L113" s="146"/>
      <c r="M113" s="8"/>
      <c r="N113" s="8">
        <v>8</v>
      </c>
      <c r="O113" s="8">
        <v>48</v>
      </c>
      <c r="P113" s="9"/>
    </row>
    <row r="114" spans="4:16" x14ac:dyDescent="0.3">
      <c r="D114" s="141">
        <v>46262</v>
      </c>
      <c r="E114" s="145" t="s">
        <v>74</v>
      </c>
      <c r="F114" s="1">
        <v>1</v>
      </c>
      <c r="G114" s="2" t="s">
        <v>89</v>
      </c>
      <c r="H114" s="2" t="s">
        <v>124</v>
      </c>
      <c r="I114" s="145">
        <v>14</v>
      </c>
      <c r="J114" s="2" t="s">
        <v>149</v>
      </c>
      <c r="K114" s="1"/>
      <c r="L114" s="145" t="s">
        <v>150</v>
      </c>
      <c r="M114" s="2">
        <v>2419</v>
      </c>
      <c r="N114" s="2"/>
      <c r="O114" s="2"/>
      <c r="P114" s="3"/>
    </row>
    <row r="115" spans="4:16" ht="24" customHeight="1" x14ac:dyDescent="0.3">
      <c r="D115" s="159"/>
      <c r="E115" s="155"/>
      <c r="F115" s="4">
        <v>1</v>
      </c>
      <c r="G115" s="5" t="s">
        <v>121</v>
      </c>
      <c r="H115" s="5" t="s">
        <v>103</v>
      </c>
      <c r="I115" s="155"/>
      <c r="J115" s="5" t="s">
        <v>151</v>
      </c>
      <c r="K115" s="5">
        <v>384</v>
      </c>
      <c r="L115" s="155"/>
      <c r="M115" s="5"/>
      <c r="N115" s="5">
        <v>7</v>
      </c>
      <c r="O115" s="5">
        <v>84</v>
      </c>
      <c r="P115" s="6"/>
    </row>
    <row r="116" spans="4:16" ht="22.5" customHeight="1" thickBot="1" x14ac:dyDescent="0.35">
      <c r="D116" s="142"/>
      <c r="E116" s="146"/>
      <c r="F116" s="7">
        <v>1</v>
      </c>
      <c r="G116" s="8" t="s">
        <v>65</v>
      </c>
      <c r="H116" s="8" t="s">
        <v>140</v>
      </c>
      <c r="I116" s="146"/>
      <c r="J116" s="8" t="s">
        <v>151</v>
      </c>
      <c r="K116" s="8">
        <v>384</v>
      </c>
      <c r="L116" s="146"/>
      <c r="M116" s="8"/>
      <c r="N116" s="8">
        <v>7</v>
      </c>
      <c r="O116" s="8">
        <v>84</v>
      </c>
      <c r="P116" s="9"/>
    </row>
    <row r="117" spans="4:16" ht="19.5" customHeight="1" x14ac:dyDescent="0.3">
      <c r="D117" s="141">
        <v>46265</v>
      </c>
      <c r="E117" s="143" t="s">
        <v>164</v>
      </c>
      <c r="F117" s="2">
        <v>1</v>
      </c>
      <c r="G117" s="2" t="s">
        <v>96</v>
      </c>
      <c r="H117" s="2" t="s">
        <v>152</v>
      </c>
      <c r="I117" s="145">
        <v>5</v>
      </c>
      <c r="J117" s="145" t="s">
        <v>153</v>
      </c>
      <c r="K117" s="145">
        <v>195</v>
      </c>
      <c r="L117" s="145" t="s">
        <v>154</v>
      </c>
      <c r="M117" s="2">
        <v>1600</v>
      </c>
      <c r="N117" s="2"/>
      <c r="O117" s="2"/>
      <c r="P117" s="3"/>
    </row>
    <row r="118" spans="4:16" ht="18.75" customHeight="1" x14ac:dyDescent="0.3">
      <c r="D118" s="159"/>
      <c r="E118" s="161"/>
      <c r="F118" s="5">
        <v>1</v>
      </c>
      <c r="G118" s="5" t="s">
        <v>155</v>
      </c>
      <c r="H118" s="5" t="s">
        <v>28</v>
      </c>
      <c r="I118" s="155"/>
      <c r="J118" s="155"/>
      <c r="K118" s="155"/>
      <c r="L118" s="155"/>
      <c r="M118" s="5"/>
      <c r="N118" s="5">
        <v>8</v>
      </c>
      <c r="O118" s="5">
        <v>64</v>
      </c>
      <c r="P118" s="6"/>
    </row>
    <row r="119" spans="4:16" x14ac:dyDescent="0.3">
      <c r="D119" s="159"/>
      <c r="E119" s="161"/>
      <c r="F119" s="155">
        <v>1</v>
      </c>
      <c r="G119" s="155" t="s">
        <v>81</v>
      </c>
      <c r="H119" s="155" t="s">
        <v>23</v>
      </c>
      <c r="I119" s="155"/>
      <c r="J119" s="155"/>
      <c r="K119" s="155"/>
      <c r="L119" s="155"/>
      <c r="M119" s="155"/>
      <c r="N119" s="157">
        <v>16</v>
      </c>
      <c r="O119" s="155">
        <v>160</v>
      </c>
      <c r="P119" s="156"/>
    </row>
    <row r="120" spans="4:16" x14ac:dyDescent="0.3">
      <c r="D120" s="159"/>
      <c r="E120" s="161"/>
      <c r="F120" s="155"/>
      <c r="G120" s="155"/>
      <c r="H120" s="155"/>
      <c r="I120" s="155"/>
      <c r="J120" s="155" t="s">
        <v>156</v>
      </c>
      <c r="K120" s="155">
        <v>195</v>
      </c>
      <c r="L120" s="155"/>
      <c r="M120" s="155"/>
      <c r="N120" s="158"/>
      <c r="O120" s="155"/>
      <c r="P120" s="156"/>
    </row>
    <row r="121" spans="4:16" ht="18" customHeight="1" x14ac:dyDescent="0.3">
      <c r="D121" s="159"/>
      <c r="E121" s="161"/>
      <c r="F121" s="5">
        <v>1</v>
      </c>
      <c r="G121" s="5" t="s">
        <v>19</v>
      </c>
      <c r="H121" s="5" t="s">
        <v>18</v>
      </c>
      <c r="I121" s="155"/>
      <c r="J121" s="155"/>
      <c r="K121" s="155"/>
      <c r="L121" s="155"/>
      <c r="M121" s="5"/>
      <c r="N121" s="5">
        <v>8</v>
      </c>
      <c r="O121" s="5">
        <f>8*12</f>
        <v>96</v>
      </c>
      <c r="P121" s="6"/>
    </row>
    <row r="122" spans="4:16" ht="15" thickBot="1" x14ac:dyDescent="0.35">
      <c r="D122" s="160"/>
      <c r="E122" s="162"/>
      <c r="F122" s="19">
        <v>1</v>
      </c>
      <c r="G122" s="19" t="s">
        <v>91</v>
      </c>
      <c r="H122" s="19" t="s">
        <v>71</v>
      </c>
      <c r="I122" s="157"/>
      <c r="J122" s="157"/>
      <c r="K122" s="157"/>
      <c r="L122" s="157"/>
      <c r="M122" s="19">
        <v>1310</v>
      </c>
      <c r="N122" s="19"/>
      <c r="O122" s="19"/>
      <c r="P122" s="30"/>
    </row>
    <row r="123" spans="4:16" ht="29.25" customHeight="1" thickBot="1" x14ac:dyDescent="0.35">
      <c r="D123" s="39">
        <v>46266</v>
      </c>
      <c r="E123" s="40" t="s">
        <v>21</v>
      </c>
      <c r="F123" s="82" t="s">
        <v>170</v>
      </c>
      <c r="G123" s="83"/>
      <c r="H123" s="83"/>
      <c r="I123" s="83"/>
      <c r="J123" s="83"/>
      <c r="K123" s="83"/>
      <c r="L123" s="84"/>
      <c r="M123" s="40"/>
      <c r="N123" s="40"/>
      <c r="O123" s="40"/>
      <c r="P123" s="41"/>
    </row>
    <row r="124" spans="4:16" ht="21.75" customHeight="1" thickBot="1" x14ac:dyDescent="0.35">
      <c r="D124" s="31">
        <v>46267</v>
      </c>
      <c r="E124" s="32" t="s">
        <v>12</v>
      </c>
      <c r="F124" s="82" t="s">
        <v>166</v>
      </c>
      <c r="G124" s="83"/>
      <c r="H124" s="83"/>
      <c r="I124" s="83"/>
      <c r="J124" s="83"/>
      <c r="K124" s="83"/>
      <c r="L124" s="84"/>
      <c r="M124" s="33"/>
      <c r="N124" s="33"/>
      <c r="O124" s="33"/>
      <c r="P124" s="34"/>
    </row>
    <row r="125" spans="4:16" ht="21.75" customHeight="1" thickBot="1" x14ac:dyDescent="0.35">
      <c r="D125" s="26">
        <v>46268</v>
      </c>
      <c r="E125" s="27" t="s">
        <v>51</v>
      </c>
      <c r="F125" s="82" t="s">
        <v>166</v>
      </c>
      <c r="G125" s="83"/>
      <c r="H125" s="83"/>
      <c r="I125" s="83"/>
      <c r="J125" s="83"/>
      <c r="K125" s="83"/>
      <c r="L125" s="84"/>
      <c r="M125" s="28"/>
      <c r="N125" s="28"/>
      <c r="O125" s="28"/>
      <c r="P125" s="29"/>
    </row>
    <row r="126" spans="4:16" ht="45" customHeight="1" x14ac:dyDescent="0.3">
      <c r="D126" s="96">
        <v>46269</v>
      </c>
      <c r="E126" s="99" t="s">
        <v>74</v>
      </c>
      <c r="F126" s="44">
        <v>1</v>
      </c>
      <c r="G126" s="44" t="s">
        <v>104</v>
      </c>
      <c r="H126" s="44" t="s">
        <v>33</v>
      </c>
      <c r="I126" s="44" t="s">
        <v>175</v>
      </c>
      <c r="J126" s="44" t="s">
        <v>176</v>
      </c>
      <c r="K126" s="44" t="s">
        <v>177</v>
      </c>
      <c r="L126" s="45" t="s">
        <v>178</v>
      </c>
      <c r="M126" s="44">
        <v>3140</v>
      </c>
      <c r="N126" s="44"/>
      <c r="O126" s="44"/>
      <c r="P126" s="46"/>
    </row>
    <row r="127" spans="4:16" ht="36.75" customHeight="1" thickBot="1" x14ac:dyDescent="0.35">
      <c r="D127" s="138"/>
      <c r="E127" s="101"/>
      <c r="F127" s="47">
        <v>1</v>
      </c>
      <c r="G127" s="47" t="s">
        <v>49</v>
      </c>
      <c r="H127" s="47" t="s">
        <v>50</v>
      </c>
      <c r="I127" s="47" t="s">
        <v>175</v>
      </c>
      <c r="J127" s="47" t="s">
        <v>176</v>
      </c>
      <c r="K127" s="47" t="s">
        <v>179</v>
      </c>
      <c r="L127" s="47" t="s">
        <v>181</v>
      </c>
      <c r="M127" s="47"/>
      <c r="N127" s="47"/>
      <c r="O127" s="47"/>
      <c r="P127" s="48">
        <v>12</v>
      </c>
    </row>
    <row r="128" spans="4:16" ht="40.5" customHeight="1" x14ac:dyDescent="0.3">
      <c r="D128" s="85">
        <v>46269</v>
      </c>
      <c r="E128" s="88" t="s">
        <v>74</v>
      </c>
      <c r="F128" s="52">
        <v>1</v>
      </c>
      <c r="G128" s="52" t="s">
        <v>96</v>
      </c>
      <c r="H128" s="52" t="s">
        <v>22</v>
      </c>
      <c r="I128" s="91">
        <v>8</v>
      </c>
      <c r="J128" s="122" t="s">
        <v>182</v>
      </c>
      <c r="K128" s="122">
        <v>158</v>
      </c>
      <c r="L128" s="53" t="s">
        <v>133</v>
      </c>
      <c r="M128" s="54">
        <v>179</v>
      </c>
      <c r="N128" s="54"/>
      <c r="O128" s="54"/>
      <c r="P128" s="55"/>
    </row>
    <row r="129" spans="4:16" ht="39.75" customHeight="1" x14ac:dyDescent="0.3">
      <c r="D129" s="86"/>
      <c r="E129" s="89"/>
      <c r="F129" s="49">
        <v>1</v>
      </c>
      <c r="G129" s="49" t="s">
        <v>183</v>
      </c>
      <c r="H129" s="49" t="s">
        <v>18</v>
      </c>
      <c r="I129" s="92"/>
      <c r="J129" s="123"/>
      <c r="K129" s="123"/>
      <c r="L129" s="50" t="s">
        <v>160</v>
      </c>
      <c r="M129" s="42"/>
      <c r="N129" s="42">
        <v>6</v>
      </c>
      <c r="O129" s="42">
        <v>72</v>
      </c>
      <c r="P129" s="56"/>
    </row>
    <row r="130" spans="4:16" ht="30" customHeight="1" x14ac:dyDescent="0.3">
      <c r="D130" s="86"/>
      <c r="E130" s="89"/>
      <c r="F130" s="123">
        <v>1</v>
      </c>
      <c r="G130" s="123" t="s">
        <v>184</v>
      </c>
      <c r="H130" s="123" t="s">
        <v>152</v>
      </c>
      <c r="I130" s="92"/>
      <c r="J130" s="123"/>
      <c r="K130" s="123"/>
      <c r="L130" s="50" t="s">
        <v>133</v>
      </c>
      <c r="M130" s="42">
        <v>1376</v>
      </c>
      <c r="N130" s="125"/>
      <c r="O130" s="125"/>
      <c r="P130" s="127"/>
    </row>
    <row r="131" spans="4:16" ht="36.75" customHeight="1" x14ac:dyDescent="0.3">
      <c r="D131" s="86"/>
      <c r="E131" s="89"/>
      <c r="F131" s="123"/>
      <c r="G131" s="123"/>
      <c r="H131" s="123"/>
      <c r="I131" s="92">
        <v>8</v>
      </c>
      <c r="J131" s="123" t="s">
        <v>112</v>
      </c>
      <c r="K131" s="123" t="s">
        <v>185</v>
      </c>
      <c r="L131" s="50" t="s">
        <v>133</v>
      </c>
      <c r="M131" s="42">
        <v>1458</v>
      </c>
      <c r="N131" s="129"/>
      <c r="O131" s="129"/>
      <c r="P131" s="130"/>
    </row>
    <row r="132" spans="4:16" ht="45" customHeight="1" x14ac:dyDescent="0.3">
      <c r="D132" s="86"/>
      <c r="E132" s="89"/>
      <c r="F132" s="49">
        <v>1</v>
      </c>
      <c r="G132" s="49" t="s">
        <v>113</v>
      </c>
      <c r="H132" s="49" t="s">
        <v>103</v>
      </c>
      <c r="I132" s="92"/>
      <c r="J132" s="123"/>
      <c r="K132" s="123"/>
      <c r="L132" s="50" t="s">
        <v>160</v>
      </c>
      <c r="M132" s="42"/>
      <c r="N132" s="42">
        <v>5</v>
      </c>
      <c r="O132" s="42">
        <v>60</v>
      </c>
      <c r="P132" s="56"/>
    </row>
    <row r="133" spans="4:16" ht="37.5" customHeight="1" x14ac:dyDescent="0.3">
      <c r="D133" s="86"/>
      <c r="E133" s="89"/>
      <c r="F133" s="123">
        <v>1</v>
      </c>
      <c r="G133" s="123" t="s">
        <v>114</v>
      </c>
      <c r="H133" s="123" t="s">
        <v>23</v>
      </c>
      <c r="I133" s="92"/>
      <c r="J133" s="123"/>
      <c r="K133" s="123"/>
      <c r="L133" s="50" t="s">
        <v>186</v>
      </c>
      <c r="M133" s="125"/>
      <c r="N133" s="125">
        <v>11</v>
      </c>
      <c r="O133" s="125">
        <v>132</v>
      </c>
      <c r="P133" s="127">
        <v>80</v>
      </c>
    </row>
    <row r="134" spans="4:16" ht="27.75" customHeight="1" thickBot="1" x14ac:dyDescent="0.35">
      <c r="D134" s="139"/>
      <c r="E134" s="140"/>
      <c r="F134" s="132"/>
      <c r="G134" s="132"/>
      <c r="H134" s="132"/>
      <c r="I134" s="131"/>
      <c r="J134" s="132"/>
      <c r="K134" s="132"/>
      <c r="L134" s="57" t="s">
        <v>187</v>
      </c>
      <c r="M134" s="126"/>
      <c r="N134" s="126"/>
      <c r="O134" s="126"/>
      <c r="P134" s="128"/>
    </row>
    <row r="135" spans="4:16" ht="33" customHeight="1" x14ac:dyDescent="0.3">
      <c r="D135" s="85">
        <v>46269</v>
      </c>
      <c r="E135" s="88" t="s">
        <v>74</v>
      </c>
      <c r="F135" s="52">
        <v>1</v>
      </c>
      <c r="G135" s="52" t="s">
        <v>62</v>
      </c>
      <c r="H135" s="52" t="s">
        <v>13</v>
      </c>
      <c r="I135" s="122">
        <v>9</v>
      </c>
      <c r="J135" s="122" t="s">
        <v>188</v>
      </c>
      <c r="K135" s="52">
        <v>123</v>
      </c>
      <c r="L135" s="52" t="s">
        <v>55</v>
      </c>
      <c r="M135" s="60">
        <v>1700</v>
      </c>
      <c r="N135" s="60"/>
      <c r="O135" s="60"/>
      <c r="P135" s="61"/>
    </row>
    <row r="136" spans="4:16" ht="39" customHeight="1" x14ac:dyDescent="0.3">
      <c r="D136" s="86"/>
      <c r="E136" s="89"/>
      <c r="F136" s="49">
        <v>1</v>
      </c>
      <c r="G136" s="58" t="s">
        <v>81</v>
      </c>
      <c r="H136" s="58" t="s">
        <v>108</v>
      </c>
      <c r="I136" s="123"/>
      <c r="J136" s="123"/>
      <c r="K136" s="49">
        <v>123</v>
      </c>
      <c r="L136" s="49" t="s">
        <v>158</v>
      </c>
      <c r="M136" s="59"/>
      <c r="N136" s="59">
        <v>7</v>
      </c>
      <c r="O136" s="59">
        <v>84</v>
      </c>
      <c r="P136" s="62"/>
    </row>
    <row r="137" spans="4:16" ht="32.25" customHeight="1" thickBot="1" x14ac:dyDescent="0.35">
      <c r="D137" s="87"/>
      <c r="E137" s="90"/>
      <c r="F137" s="64">
        <v>1</v>
      </c>
      <c r="G137" s="65" t="s">
        <v>39</v>
      </c>
      <c r="H137" s="65" t="s">
        <v>40</v>
      </c>
      <c r="I137" s="124"/>
      <c r="J137" s="124"/>
      <c r="K137" s="64">
        <v>123</v>
      </c>
      <c r="L137" s="64" t="s">
        <v>189</v>
      </c>
      <c r="M137" s="66"/>
      <c r="N137" s="66">
        <v>7</v>
      </c>
      <c r="O137" s="66">
        <v>84</v>
      </c>
      <c r="P137" s="67"/>
    </row>
    <row r="138" spans="4:16" ht="26.25" customHeight="1" x14ac:dyDescent="0.3">
      <c r="D138" s="96">
        <v>46272</v>
      </c>
      <c r="E138" s="99" t="s">
        <v>164</v>
      </c>
      <c r="F138" s="44">
        <v>1</v>
      </c>
      <c r="G138" s="44" t="s">
        <v>27</v>
      </c>
      <c r="H138" s="44"/>
      <c r="I138" s="99">
        <v>10</v>
      </c>
      <c r="J138" s="99" t="s">
        <v>191</v>
      </c>
      <c r="K138" s="99">
        <v>136</v>
      </c>
      <c r="L138" s="44" t="s">
        <v>189</v>
      </c>
      <c r="M138" s="44"/>
      <c r="N138" s="44">
        <v>7</v>
      </c>
      <c r="O138" s="44">
        <v>56</v>
      </c>
      <c r="P138" s="46"/>
    </row>
    <row r="139" spans="4:16" ht="21" customHeight="1" x14ac:dyDescent="0.3">
      <c r="D139" s="97"/>
      <c r="E139" s="100"/>
      <c r="F139" s="114">
        <v>1</v>
      </c>
      <c r="G139" s="114" t="s">
        <v>91</v>
      </c>
      <c r="H139" s="43"/>
      <c r="I139" s="100"/>
      <c r="J139" s="115"/>
      <c r="K139" s="115"/>
      <c r="L139" s="114" t="s">
        <v>133</v>
      </c>
      <c r="M139" s="43">
        <v>290</v>
      </c>
      <c r="N139" s="43"/>
      <c r="O139" s="43"/>
      <c r="P139" s="68"/>
    </row>
    <row r="140" spans="4:16" ht="19.5" customHeight="1" x14ac:dyDescent="0.3">
      <c r="D140" s="97"/>
      <c r="E140" s="100"/>
      <c r="F140" s="115"/>
      <c r="G140" s="115"/>
      <c r="H140" s="43"/>
      <c r="I140" s="100"/>
      <c r="J140" s="114" t="s">
        <v>192</v>
      </c>
      <c r="K140" s="114">
        <v>136</v>
      </c>
      <c r="L140" s="115"/>
      <c r="M140" s="43">
        <v>1535</v>
      </c>
      <c r="N140" s="43"/>
      <c r="O140" s="43"/>
      <c r="P140" s="68"/>
    </row>
    <row r="141" spans="4:16" ht="27.75" customHeight="1" x14ac:dyDescent="0.3">
      <c r="D141" s="97"/>
      <c r="E141" s="100"/>
      <c r="F141" s="70">
        <v>1</v>
      </c>
      <c r="G141" s="70" t="s">
        <v>17</v>
      </c>
      <c r="H141" s="69"/>
      <c r="I141" s="100"/>
      <c r="J141" s="100"/>
      <c r="K141" s="100"/>
      <c r="L141" s="69" t="s">
        <v>189</v>
      </c>
      <c r="M141" s="69"/>
      <c r="N141" s="69">
        <v>7</v>
      </c>
      <c r="O141" s="43">
        <v>28</v>
      </c>
      <c r="P141" s="68"/>
    </row>
    <row r="142" spans="4:16" ht="28.2" thickBot="1" x14ac:dyDescent="0.35">
      <c r="D142" s="98"/>
      <c r="E142" s="101"/>
      <c r="F142" s="47"/>
      <c r="G142" s="47" t="s">
        <v>190</v>
      </c>
      <c r="H142" s="47"/>
      <c r="I142" s="101"/>
      <c r="J142" s="101"/>
      <c r="K142" s="101"/>
      <c r="L142" s="47" t="s">
        <v>193</v>
      </c>
      <c r="M142" s="47"/>
      <c r="N142" s="47">
        <v>13</v>
      </c>
      <c r="O142" s="47">
        <v>80</v>
      </c>
      <c r="P142" s="48"/>
    </row>
    <row r="143" spans="4:16" ht="27.6" x14ac:dyDescent="0.3">
      <c r="D143" s="85">
        <v>46272</v>
      </c>
      <c r="E143" s="116" t="s">
        <v>164</v>
      </c>
      <c r="F143" s="72">
        <v>1</v>
      </c>
      <c r="G143" s="52" t="s">
        <v>144</v>
      </c>
      <c r="H143" s="52" t="s">
        <v>145</v>
      </c>
      <c r="I143" s="119">
        <v>12</v>
      </c>
      <c r="J143" s="122" t="s">
        <v>194</v>
      </c>
      <c r="K143" s="122"/>
      <c r="L143" s="73" t="s">
        <v>46</v>
      </c>
      <c r="M143" s="54">
        <v>850</v>
      </c>
      <c r="N143" s="54"/>
      <c r="O143" s="54"/>
      <c r="P143" s="55"/>
    </row>
    <row r="144" spans="4:16" ht="41.4" x14ac:dyDescent="0.3">
      <c r="D144" s="86"/>
      <c r="E144" s="117"/>
      <c r="F144" s="51">
        <v>1</v>
      </c>
      <c r="G144" s="49" t="s">
        <v>195</v>
      </c>
      <c r="H144" s="49" t="s">
        <v>196</v>
      </c>
      <c r="I144" s="120"/>
      <c r="J144" s="123"/>
      <c r="K144" s="123"/>
      <c r="L144" s="71" t="s">
        <v>197</v>
      </c>
      <c r="M144" s="42"/>
      <c r="N144" s="42">
        <v>10</v>
      </c>
      <c r="O144" s="42">
        <v>120</v>
      </c>
      <c r="P144" s="56"/>
    </row>
    <row r="145" spans="4:16" ht="41.4" x14ac:dyDescent="0.3">
      <c r="D145" s="86"/>
      <c r="E145" s="117"/>
      <c r="F145" s="51">
        <v>1</v>
      </c>
      <c r="G145" s="49" t="s">
        <v>19</v>
      </c>
      <c r="H145" s="49" t="s">
        <v>20</v>
      </c>
      <c r="I145" s="120"/>
      <c r="J145" s="123"/>
      <c r="K145" s="123"/>
      <c r="L145" s="71" t="s">
        <v>198</v>
      </c>
      <c r="M145" s="42"/>
      <c r="N145" s="42">
        <v>5</v>
      </c>
      <c r="O145" s="42">
        <v>60</v>
      </c>
      <c r="P145" s="56"/>
    </row>
    <row r="146" spans="4:16" ht="42" thickBot="1" x14ac:dyDescent="0.35">
      <c r="D146" s="87"/>
      <c r="E146" s="118"/>
      <c r="F146" s="76">
        <v>1</v>
      </c>
      <c r="G146" s="64" t="s">
        <v>99</v>
      </c>
      <c r="H146" s="64" t="s">
        <v>199</v>
      </c>
      <c r="I146" s="121"/>
      <c r="J146" s="124"/>
      <c r="K146" s="124"/>
      <c r="L146" s="77" t="s">
        <v>200</v>
      </c>
      <c r="M146" s="78"/>
      <c r="N146" s="78">
        <v>5</v>
      </c>
      <c r="O146" s="78">
        <v>60</v>
      </c>
      <c r="P146" s="79"/>
    </row>
    <row r="147" spans="4:16" ht="29.25" customHeight="1" x14ac:dyDescent="0.3">
      <c r="D147" s="96">
        <v>46273</v>
      </c>
      <c r="E147" s="99" t="s">
        <v>21</v>
      </c>
      <c r="F147" s="44">
        <v>1</v>
      </c>
      <c r="G147" s="44" t="s">
        <v>89</v>
      </c>
      <c r="H147" s="44"/>
      <c r="I147" s="99">
        <v>7</v>
      </c>
      <c r="J147" s="99" t="s">
        <v>201</v>
      </c>
      <c r="K147" s="99">
        <v>262</v>
      </c>
      <c r="L147" s="44" t="s">
        <v>133</v>
      </c>
      <c r="M147" s="44">
        <v>1661</v>
      </c>
      <c r="N147" s="44"/>
      <c r="O147" s="44"/>
      <c r="P147" s="46"/>
    </row>
    <row r="148" spans="4:16" ht="30" customHeight="1" x14ac:dyDescent="0.3">
      <c r="D148" s="97"/>
      <c r="E148" s="100"/>
      <c r="F148" s="43">
        <v>1</v>
      </c>
      <c r="G148" s="43" t="s">
        <v>41</v>
      </c>
      <c r="H148" s="43"/>
      <c r="I148" s="100"/>
      <c r="J148" s="100"/>
      <c r="K148" s="100"/>
      <c r="L148" s="43" t="s">
        <v>189</v>
      </c>
      <c r="M148" s="43"/>
      <c r="N148" s="43">
        <v>6</v>
      </c>
      <c r="O148" s="43">
        <v>72</v>
      </c>
      <c r="P148" s="68"/>
    </row>
    <row r="149" spans="4:16" ht="42" thickBot="1" x14ac:dyDescent="0.35">
      <c r="D149" s="98"/>
      <c r="E149" s="101"/>
      <c r="F149" s="47">
        <v>1</v>
      </c>
      <c r="G149" s="47" t="s">
        <v>81</v>
      </c>
      <c r="H149" s="47"/>
      <c r="I149" s="101"/>
      <c r="J149" s="101"/>
      <c r="K149" s="101"/>
      <c r="L149" s="47" t="s">
        <v>161</v>
      </c>
      <c r="M149" s="47"/>
      <c r="N149" s="47">
        <v>6</v>
      </c>
      <c r="O149" s="47">
        <v>72</v>
      </c>
      <c r="P149" s="48"/>
    </row>
    <row r="150" spans="4:16" ht="26.25" customHeight="1" x14ac:dyDescent="0.3">
      <c r="D150" s="102">
        <v>46273</v>
      </c>
      <c r="E150" s="105" t="s">
        <v>21</v>
      </c>
      <c r="F150" s="52">
        <v>1</v>
      </c>
      <c r="G150" s="52" t="s">
        <v>202</v>
      </c>
      <c r="H150" s="52" t="s">
        <v>63</v>
      </c>
      <c r="I150" s="108">
        <v>13</v>
      </c>
      <c r="J150" s="111" t="s">
        <v>146</v>
      </c>
      <c r="K150" s="52">
        <v>245</v>
      </c>
      <c r="L150" s="52" t="s">
        <v>55</v>
      </c>
      <c r="M150" s="54">
        <v>1840</v>
      </c>
      <c r="N150" s="54"/>
      <c r="O150" s="54"/>
      <c r="P150" s="55"/>
    </row>
    <row r="151" spans="4:16" ht="39" customHeight="1" x14ac:dyDescent="0.3">
      <c r="D151" s="103"/>
      <c r="E151" s="106"/>
      <c r="F151" s="49">
        <v>1</v>
      </c>
      <c r="G151" s="58" t="s">
        <v>203</v>
      </c>
      <c r="H151" s="58" t="s">
        <v>28</v>
      </c>
      <c r="I151" s="109"/>
      <c r="J151" s="112"/>
      <c r="K151" s="49">
        <v>245</v>
      </c>
      <c r="L151" s="49" t="s">
        <v>189</v>
      </c>
      <c r="M151" s="42"/>
      <c r="N151" s="42">
        <v>5</v>
      </c>
      <c r="O151" s="42">
        <v>40</v>
      </c>
      <c r="P151" s="56"/>
    </row>
    <row r="152" spans="4:16" ht="36" customHeight="1" x14ac:dyDescent="0.3">
      <c r="D152" s="103"/>
      <c r="E152" s="106"/>
      <c r="F152" s="49">
        <v>1</v>
      </c>
      <c r="G152" s="58" t="s">
        <v>204</v>
      </c>
      <c r="H152" s="58" t="s">
        <v>205</v>
      </c>
      <c r="I152" s="109"/>
      <c r="J152" s="112"/>
      <c r="K152" s="49">
        <v>245</v>
      </c>
      <c r="L152" s="49" t="s">
        <v>189</v>
      </c>
      <c r="M152" s="42"/>
      <c r="N152" s="42">
        <v>5</v>
      </c>
      <c r="O152" s="42">
        <v>40</v>
      </c>
      <c r="P152" s="56"/>
    </row>
    <row r="153" spans="4:16" ht="42" customHeight="1" thickBot="1" x14ac:dyDescent="0.35">
      <c r="D153" s="104"/>
      <c r="E153" s="107"/>
      <c r="F153" s="63">
        <v>1</v>
      </c>
      <c r="G153" s="63" t="s">
        <v>206</v>
      </c>
      <c r="H153" s="63" t="s">
        <v>207</v>
      </c>
      <c r="I153" s="110"/>
      <c r="J153" s="113"/>
      <c r="K153" s="63">
        <v>245</v>
      </c>
      <c r="L153" s="63" t="s">
        <v>158</v>
      </c>
      <c r="M153" s="74"/>
      <c r="N153" s="74">
        <v>10</v>
      </c>
      <c r="O153" s="74">
        <v>80</v>
      </c>
      <c r="P153" s="75"/>
    </row>
    <row r="154" spans="4:16" ht="27.6" x14ac:dyDescent="0.3">
      <c r="D154" s="85">
        <v>46274</v>
      </c>
      <c r="E154" s="88" t="s">
        <v>12</v>
      </c>
      <c r="F154" s="72">
        <v>1</v>
      </c>
      <c r="G154" s="52" t="s">
        <v>104</v>
      </c>
      <c r="H154" s="52" t="s">
        <v>33</v>
      </c>
      <c r="I154" s="91">
        <v>6</v>
      </c>
      <c r="J154" s="94" t="s">
        <v>208</v>
      </c>
      <c r="K154" s="94">
        <v>201</v>
      </c>
      <c r="L154" s="73" t="s">
        <v>209</v>
      </c>
      <c r="M154" s="54">
        <v>1100</v>
      </c>
      <c r="N154" s="54"/>
      <c r="O154" s="54"/>
      <c r="P154" s="55"/>
    </row>
    <row r="155" spans="4:16" ht="27.6" x14ac:dyDescent="0.3">
      <c r="D155" s="86"/>
      <c r="E155" s="89"/>
      <c r="F155" s="51">
        <v>1</v>
      </c>
      <c r="G155" s="58" t="s">
        <v>19</v>
      </c>
      <c r="H155" s="58" t="s">
        <v>20</v>
      </c>
      <c r="I155" s="92"/>
      <c r="J155" s="95"/>
      <c r="K155" s="95"/>
      <c r="L155" s="71" t="s">
        <v>180</v>
      </c>
      <c r="M155" s="42"/>
      <c r="N155" s="42">
        <v>9</v>
      </c>
      <c r="O155" s="42">
        <v>108</v>
      </c>
      <c r="P155" s="56"/>
    </row>
    <row r="156" spans="4:16" ht="27.6" x14ac:dyDescent="0.3">
      <c r="D156" s="86"/>
      <c r="E156" s="89"/>
      <c r="F156" s="51">
        <v>1</v>
      </c>
      <c r="G156" s="58" t="s">
        <v>99</v>
      </c>
      <c r="H156" s="58" t="s">
        <v>116</v>
      </c>
      <c r="I156" s="92"/>
      <c r="J156" s="95"/>
      <c r="K156" s="95"/>
      <c r="L156" s="71" t="s">
        <v>180</v>
      </c>
      <c r="M156" s="42"/>
      <c r="N156" s="42">
        <v>10</v>
      </c>
      <c r="O156" s="42">
        <v>120</v>
      </c>
      <c r="P156" s="56"/>
    </row>
    <row r="157" spans="4:16" ht="28.2" thickBot="1" x14ac:dyDescent="0.35">
      <c r="D157" s="87"/>
      <c r="E157" s="90"/>
      <c r="F157" s="76">
        <v>1</v>
      </c>
      <c r="G157" s="64" t="s">
        <v>65</v>
      </c>
      <c r="H157" s="64" t="s">
        <v>66</v>
      </c>
      <c r="I157" s="93"/>
      <c r="J157" s="95"/>
      <c r="K157" s="95"/>
      <c r="L157" s="77" t="s">
        <v>210</v>
      </c>
      <c r="M157" s="78"/>
      <c r="N157" s="78">
        <v>19</v>
      </c>
      <c r="O157" s="78">
        <v>228</v>
      </c>
      <c r="P157" s="79"/>
    </row>
    <row r="158" spans="4:16" ht="25.5" customHeight="1" thickBot="1" x14ac:dyDescent="0.35">
      <c r="D158" s="26">
        <v>46275</v>
      </c>
      <c r="E158" s="28" t="s">
        <v>51</v>
      </c>
      <c r="F158" s="82" t="s">
        <v>211</v>
      </c>
      <c r="G158" s="83"/>
      <c r="H158" s="83"/>
      <c r="I158" s="83"/>
      <c r="J158" s="83"/>
      <c r="K158" s="83"/>
      <c r="L158" s="84"/>
      <c r="M158" s="28"/>
      <c r="N158" s="28"/>
      <c r="O158" s="28"/>
      <c r="P158" s="29"/>
    </row>
  </sheetData>
  <mergeCells count="271">
    <mergeCell ref="D1:P1"/>
    <mergeCell ref="J2:J3"/>
    <mergeCell ref="K2:K3"/>
    <mergeCell ref="L2:L3"/>
    <mergeCell ref="M2:P2"/>
    <mergeCell ref="D2:D3"/>
    <mergeCell ref="E2:E3"/>
    <mergeCell ref="F2:F3"/>
    <mergeCell ref="G2:G3"/>
    <mergeCell ref="H2:H3"/>
    <mergeCell ref="I2:I3"/>
    <mergeCell ref="D28:D30"/>
    <mergeCell ref="E28:E30"/>
    <mergeCell ref="I28:I30"/>
    <mergeCell ref="J28:J30"/>
    <mergeCell ref="K28:K30"/>
    <mergeCell ref="L28:L29"/>
    <mergeCell ref="L18:L20"/>
    <mergeCell ref="D21:D23"/>
    <mergeCell ref="E21:E23"/>
    <mergeCell ref="J22:J23"/>
    <mergeCell ref="D25:D27"/>
    <mergeCell ref="E25:E27"/>
    <mergeCell ref="I25:I27"/>
    <mergeCell ref="J25:J27"/>
    <mergeCell ref="K25:K27"/>
    <mergeCell ref="L25:L27"/>
    <mergeCell ref="D15:D20"/>
    <mergeCell ref="E15:E20"/>
    <mergeCell ref="J15:J17"/>
    <mergeCell ref="L15:L17"/>
    <mergeCell ref="J18:J20"/>
    <mergeCell ref="D31:D32"/>
    <mergeCell ref="E31:E32"/>
    <mergeCell ref="I31:I32"/>
    <mergeCell ref="K31:K32"/>
    <mergeCell ref="L31:L32"/>
    <mergeCell ref="D34:D36"/>
    <mergeCell ref="E34:E36"/>
    <mergeCell ref="J34:J36"/>
    <mergeCell ref="K34:K36"/>
    <mergeCell ref="L34:L36"/>
    <mergeCell ref="D43:D45"/>
    <mergeCell ref="E43:E45"/>
    <mergeCell ref="I43:I45"/>
    <mergeCell ref="J43:J45"/>
    <mergeCell ref="K43:K45"/>
    <mergeCell ref="L43:L45"/>
    <mergeCell ref="D37:D40"/>
    <mergeCell ref="E37:E40"/>
    <mergeCell ref="I37:I40"/>
    <mergeCell ref="J37:J40"/>
    <mergeCell ref="K37:K40"/>
    <mergeCell ref="L37:L40"/>
    <mergeCell ref="F42:L42"/>
    <mergeCell ref="D52:D54"/>
    <mergeCell ref="E52:E54"/>
    <mergeCell ref="I52:I54"/>
    <mergeCell ref="J52:J54"/>
    <mergeCell ref="K52:K53"/>
    <mergeCell ref="L52:L53"/>
    <mergeCell ref="M48:M49"/>
    <mergeCell ref="O48:O49"/>
    <mergeCell ref="P48:P49"/>
    <mergeCell ref="J49:J51"/>
    <mergeCell ref="K49:K51"/>
    <mergeCell ref="L49:L51"/>
    <mergeCell ref="D46:D51"/>
    <mergeCell ref="E46:E51"/>
    <mergeCell ref="I46:I51"/>
    <mergeCell ref="J46:J48"/>
    <mergeCell ref="K46:K48"/>
    <mergeCell ref="L46:L48"/>
    <mergeCell ref="F48:F49"/>
    <mergeCell ref="G48:G49"/>
    <mergeCell ref="H48:H49"/>
    <mergeCell ref="D61:D63"/>
    <mergeCell ref="E61:E63"/>
    <mergeCell ref="I61:I63"/>
    <mergeCell ref="J61:J63"/>
    <mergeCell ref="K61:K63"/>
    <mergeCell ref="L61:L63"/>
    <mergeCell ref="D56:D58"/>
    <mergeCell ref="E56:E58"/>
    <mergeCell ref="I56:I58"/>
    <mergeCell ref="J56:J57"/>
    <mergeCell ref="K56:K57"/>
    <mergeCell ref="L56:L57"/>
    <mergeCell ref="D64:D67"/>
    <mergeCell ref="E64:E67"/>
    <mergeCell ref="I64:I67"/>
    <mergeCell ref="J64:J67"/>
    <mergeCell ref="L64:L67"/>
    <mergeCell ref="D69:D71"/>
    <mergeCell ref="E69:E71"/>
    <mergeCell ref="I69:I71"/>
    <mergeCell ref="J69:J71"/>
    <mergeCell ref="K69:K71"/>
    <mergeCell ref="D76:D78"/>
    <mergeCell ref="E76:E78"/>
    <mergeCell ref="I76:I78"/>
    <mergeCell ref="J76:J78"/>
    <mergeCell ref="K76:K78"/>
    <mergeCell ref="L76:L78"/>
    <mergeCell ref="L69:L71"/>
    <mergeCell ref="D72:D75"/>
    <mergeCell ref="E72:E75"/>
    <mergeCell ref="I72:I75"/>
    <mergeCell ref="J72:J75"/>
    <mergeCell ref="K72:K75"/>
    <mergeCell ref="L72:L75"/>
    <mergeCell ref="D82:D85"/>
    <mergeCell ref="E82:E85"/>
    <mergeCell ref="I82:I85"/>
    <mergeCell ref="J82:J85"/>
    <mergeCell ref="K82:K85"/>
    <mergeCell ref="L82:L85"/>
    <mergeCell ref="D79:D81"/>
    <mergeCell ref="E79:E81"/>
    <mergeCell ref="I79:I81"/>
    <mergeCell ref="J79:J81"/>
    <mergeCell ref="K79:K81"/>
    <mergeCell ref="L79:L81"/>
    <mergeCell ref="J89:J91"/>
    <mergeCell ref="K89:K91"/>
    <mergeCell ref="L89:L91"/>
    <mergeCell ref="D86:D88"/>
    <mergeCell ref="E86:E88"/>
    <mergeCell ref="I86:I88"/>
    <mergeCell ref="J86:J88"/>
    <mergeCell ref="K86:K88"/>
    <mergeCell ref="L86:L88"/>
    <mergeCell ref="P99:P100"/>
    <mergeCell ref="J100:J101"/>
    <mergeCell ref="K100:K101"/>
    <mergeCell ref="L100:L101"/>
    <mergeCell ref="F101:F102"/>
    <mergeCell ref="G101:G102"/>
    <mergeCell ref="H101:H102"/>
    <mergeCell ref="M101:M102"/>
    <mergeCell ref="O101:O102"/>
    <mergeCell ref="P101:P102"/>
    <mergeCell ref="L97:L99"/>
    <mergeCell ref="F99:F100"/>
    <mergeCell ref="G99:G100"/>
    <mergeCell ref="H99:H100"/>
    <mergeCell ref="M99:M100"/>
    <mergeCell ref="O99:O100"/>
    <mergeCell ref="I97:I104"/>
    <mergeCell ref="J97:J99"/>
    <mergeCell ref="K97:K99"/>
    <mergeCell ref="O119:O120"/>
    <mergeCell ref="P119:P120"/>
    <mergeCell ref="J120:J122"/>
    <mergeCell ref="K120:K122"/>
    <mergeCell ref="N48:N49"/>
    <mergeCell ref="N99:N100"/>
    <mergeCell ref="N101:N102"/>
    <mergeCell ref="N119:N120"/>
    <mergeCell ref="J102:J103"/>
    <mergeCell ref="K102:K103"/>
    <mergeCell ref="L102:L103"/>
    <mergeCell ref="F59:L59"/>
    <mergeCell ref="F60:L60"/>
    <mergeCell ref="I117:I122"/>
    <mergeCell ref="J117:J119"/>
    <mergeCell ref="K117:K119"/>
    <mergeCell ref="L117:L122"/>
    <mergeCell ref="F119:F120"/>
    <mergeCell ref="G119:G120"/>
    <mergeCell ref="H119:H120"/>
    <mergeCell ref="I111:I113"/>
    <mergeCell ref="J111:J113"/>
    <mergeCell ref="L111:L113"/>
    <mergeCell ref="I114:I116"/>
    <mergeCell ref="F4:L4"/>
    <mergeCell ref="F6:L6"/>
    <mergeCell ref="F5:L5"/>
    <mergeCell ref="D7:D8"/>
    <mergeCell ref="E7:E8"/>
    <mergeCell ref="J7:J8"/>
    <mergeCell ref="K7:K8"/>
    <mergeCell ref="L7:L8"/>
    <mergeCell ref="M119:M120"/>
    <mergeCell ref="D117:D122"/>
    <mergeCell ref="E117:E122"/>
    <mergeCell ref="D111:D113"/>
    <mergeCell ref="E111:E113"/>
    <mergeCell ref="D114:D116"/>
    <mergeCell ref="E114:E116"/>
    <mergeCell ref="L114:L116"/>
    <mergeCell ref="D106:D108"/>
    <mergeCell ref="E106:E108"/>
    <mergeCell ref="I106:I108"/>
    <mergeCell ref="D92:D96"/>
    <mergeCell ref="E92:E96"/>
    <mergeCell ref="I92:I96"/>
    <mergeCell ref="L92:L96"/>
    <mergeCell ref="J94:J96"/>
    <mergeCell ref="F123:L123"/>
    <mergeCell ref="F124:L124"/>
    <mergeCell ref="F125:L125"/>
    <mergeCell ref="F9:L9"/>
    <mergeCell ref="F10:L10"/>
    <mergeCell ref="F11:L11"/>
    <mergeCell ref="D126:D127"/>
    <mergeCell ref="E126:E127"/>
    <mergeCell ref="D128:D134"/>
    <mergeCell ref="E128:E134"/>
    <mergeCell ref="I128:I130"/>
    <mergeCell ref="J128:J130"/>
    <mergeCell ref="F133:F134"/>
    <mergeCell ref="G133:G134"/>
    <mergeCell ref="H133:H134"/>
    <mergeCell ref="D12:D13"/>
    <mergeCell ref="E12:E13"/>
    <mergeCell ref="J12:J13"/>
    <mergeCell ref="K12:K13"/>
    <mergeCell ref="D97:D104"/>
    <mergeCell ref="E97:E104"/>
    <mergeCell ref="D89:D91"/>
    <mergeCell ref="E89:E91"/>
    <mergeCell ref="I89:I91"/>
    <mergeCell ref="N133:N134"/>
    <mergeCell ref="O133:O134"/>
    <mergeCell ref="P133:P134"/>
    <mergeCell ref="D135:D137"/>
    <mergeCell ref="E135:E137"/>
    <mergeCell ref="I135:I137"/>
    <mergeCell ref="J135:J137"/>
    <mergeCell ref="N130:N131"/>
    <mergeCell ref="O130:O131"/>
    <mergeCell ref="P130:P131"/>
    <mergeCell ref="I131:I134"/>
    <mergeCell ref="J131:J134"/>
    <mergeCell ref="K131:K134"/>
    <mergeCell ref="M133:M134"/>
    <mergeCell ref="K128:K130"/>
    <mergeCell ref="F130:F131"/>
    <mergeCell ref="G130:G131"/>
    <mergeCell ref="H130:H131"/>
    <mergeCell ref="L139:L140"/>
    <mergeCell ref="D143:D146"/>
    <mergeCell ref="E143:E146"/>
    <mergeCell ref="I143:I146"/>
    <mergeCell ref="J143:J146"/>
    <mergeCell ref="K143:K146"/>
    <mergeCell ref="D138:D142"/>
    <mergeCell ref="E138:E142"/>
    <mergeCell ref="I138:I142"/>
    <mergeCell ref="F139:F140"/>
    <mergeCell ref="G139:G140"/>
    <mergeCell ref="J138:J139"/>
    <mergeCell ref="J140:J142"/>
    <mergeCell ref="K138:K139"/>
    <mergeCell ref="K140:K142"/>
    <mergeCell ref="F158:L158"/>
    <mergeCell ref="D154:D157"/>
    <mergeCell ref="E154:E157"/>
    <mergeCell ref="I154:I157"/>
    <mergeCell ref="J154:J157"/>
    <mergeCell ref="K154:K157"/>
    <mergeCell ref="D147:D149"/>
    <mergeCell ref="E147:E149"/>
    <mergeCell ref="I147:I149"/>
    <mergeCell ref="K147:K149"/>
    <mergeCell ref="J147:J149"/>
    <mergeCell ref="D150:D153"/>
    <mergeCell ref="E150:E153"/>
    <mergeCell ref="I150:I153"/>
    <mergeCell ref="J150:J15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97C3B-5B2C-4AEB-8200-0671BA0A0FD4}">
  <dimension ref="A1:P11"/>
  <sheetViews>
    <sheetView workbookViewId="0">
      <selection sqref="A1:P11"/>
    </sheetView>
  </sheetViews>
  <sheetFormatPr baseColWidth="10" defaultRowHeight="14.4" x14ac:dyDescent="0.3"/>
  <sheetData>
    <row r="1" spans="1:16" x14ac:dyDescent="0.3">
      <c r="A1" s="177" t="s">
        <v>214</v>
      </c>
      <c r="B1" s="176" t="s">
        <v>215</v>
      </c>
      <c r="C1" s="221"/>
      <c r="D1" s="222" t="s">
        <v>216</v>
      </c>
      <c r="E1" s="222" t="s">
        <v>217</v>
      </c>
      <c r="F1" s="222" t="s">
        <v>218</v>
      </c>
      <c r="G1" s="203" t="s">
        <v>219</v>
      </c>
      <c r="H1" s="203" t="s">
        <v>220</v>
      </c>
      <c r="I1" s="222" t="s">
        <v>221</v>
      </c>
      <c r="J1" s="203" t="s">
        <v>222</v>
      </c>
      <c r="K1" s="203" t="s">
        <v>223</v>
      </c>
      <c r="L1" s="203" t="s">
        <v>223</v>
      </c>
      <c r="M1" s="203" t="s">
        <v>224</v>
      </c>
      <c r="N1" s="203" t="s">
        <v>223</v>
      </c>
      <c r="O1" s="203" t="s">
        <v>223</v>
      </c>
      <c r="P1" s="223" t="s">
        <v>225</v>
      </c>
    </row>
    <row r="2" spans="1:16" ht="15" thickBot="1" x14ac:dyDescent="0.35">
      <c r="A2" s="224"/>
      <c r="B2" s="201" t="s">
        <v>226</v>
      </c>
      <c r="C2" s="202" t="s">
        <v>227</v>
      </c>
      <c r="D2" s="225"/>
      <c r="E2" s="225"/>
      <c r="F2" s="225"/>
      <c r="G2" s="204" t="s">
        <v>228</v>
      </c>
      <c r="H2" s="204" t="s">
        <v>228</v>
      </c>
      <c r="I2" s="225"/>
      <c r="J2" s="204" t="s">
        <v>229</v>
      </c>
      <c r="K2" s="204" t="s">
        <v>230</v>
      </c>
      <c r="L2" s="204" t="s">
        <v>231</v>
      </c>
      <c r="M2" s="204" t="s">
        <v>232</v>
      </c>
      <c r="N2" s="205" t="s">
        <v>233</v>
      </c>
      <c r="O2" s="204" t="s">
        <v>234</v>
      </c>
      <c r="P2" s="226"/>
    </row>
    <row r="3" spans="1:16" ht="27.6" x14ac:dyDescent="0.3">
      <c r="A3" s="197">
        <v>1</v>
      </c>
      <c r="B3" s="198" t="s">
        <v>235</v>
      </c>
      <c r="C3" s="199" t="s">
        <v>235</v>
      </c>
      <c r="D3" s="198" t="s">
        <v>236</v>
      </c>
      <c r="E3" s="198" t="s">
        <v>237</v>
      </c>
      <c r="F3" s="199" t="s">
        <v>238</v>
      </c>
      <c r="G3" s="198">
        <v>1961.6</v>
      </c>
      <c r="H3" s="198">
        <v>1962.5</v>
      </c>
      <c r="I3" s="198">
        <f t="shared" ref="I3:I11" si="0">H3-G3</f>
        <v>0.90000000000009095</v>
      </c>
      <c r="J3" s="198">
        <v>220</v>
      </c>
      <c r="K3" s="198">
        <v>26</v>
      </c>
      <c r="L3" s="198">
        <v>24</v>
      </c>
      <c r="M3" s="198">
        <v>2</v>
      </c>
      <c r="N3" s="198">
        <v>52</v>
      </c>
      <c r="O3" s="198"/>
      <c r="P3" s="200" t="s">
        <v>239</v>
      </c>
    </row>
    <row r="4" spans="1:16" ht="41.4" x14ac:dyDescent="0.3">
      <c r="A4" s="193">
        <v>2</v>
      </c>
      <c r="B4" s="180">
        <v>1</v>
      </c>
      <c r="C4" s="182" t="s">
        <v>240</v>
      </c>
      <c r="D4" s="182" t="s">
        <v>241</v>
      </c>
      <c r="E4" s="180" t="s">
        <v>242</v>
      </c>
      <c r="F4" s="182" t="s">
        <v>243</v>
      </c>
      <c r="G4" s="180">
        <v>8367.25</v>
      </c>
      <c r="H4" s="180">
        <v>8370.2800000000007</v>
      </c>
      <c r="I4" s="180">
        <f t="shared" si="0"/>
        <v>3.0300000000006548</v>
      </c>
      <c r="J4" s="180">
        <v>356</v>
      </c>
      <c r="K4" s="180">
        <v>240</v>
      </c>
      <c r="L4" s="186">
        <v>200</v>
      </c>
      <c r="M4" s="180">
        <f>SUM(K4-L4)</f>
        <v>40</v>
      </c>
      <c r="N4" s="180">
        <v>40</v>
      </c>
      <c r="O4" s="185"/>
      <c r="P4" s="200" t="s">
        <v>239</v>
      </c>
    </row>
    <row r="5" spans="1:16" ht="55.2" x14ac:dyDescent="0.3">
      <c r="A5" s="193">
        <v>3</v>
      </c>
      <c r="B5" s="180">
        <v>9</v>
      </c>
      <c r="C5" s="182" t="s">
        <v>244</v>
      </c>
      <c r="D5" s="180" t="s">
        <v>245</v>
      </c>
      <c r="E5" s="182" t="s">
        <v>246</v>
      </c>
      <c r="F5" s="182" t="s">
        <v>247</v>
      </c>
      <c r="G5" s="180">
        <v>2173.6999999999998</v>
      </c>
      <c r="H5" s="180">
        <v>2180.1</v>
      </c>
      <c r="I5" s="180">
        <f t="shared" si="0"/>
        <v>6.4000000000000909</v>
      </c>
      <c r="J5" s="180">
        <v>220</v>
      </c>
      <c r="K5" s="180">
        <v>142</v>
      </c>
      <c r="L5" s="186">
        <v>50</v>
      </c>
      <c r="M5" s="180">
        <f>K5-L5</f>
        <v>92</v>
      </c>
      <c r="N5" s="180">
        <v>92</v>
      </c>
      <c r="O5" s="180"/>
      <c r="P5" s="188" t="s">
        <v>248</v>
      </c>
    </row>
    <row r="6" spans="1:16" ht="69" x14ac:dyDescent="0.3">
      <c r="A6" s="193">
        <v>4</v>
      </c>
      <c r="B6" s="180">
        <v>8</v>
      </c>
      <c r="C6" s="182" t="s">
        <v>249</v>
      </c>
      <c r="D6" s="180" t="s">
        <v>250</v>
      </c>
      <c r="E6" s="180" t="s">
        <v>251</v>
      </c>
      <c r="F6" s="182" t="s">
        <v>252</v>
      </c>
      <c r="G6" s="180">
        <v>2724.7</v>
      </c>
      <c r="H6" s="180">
        <v>2732</v>
      </c>
      <c r="I6" s="180">
        <f t="shared" si="0"/>
        <v>7.3000000000001819</v>
      </c>
      <c r="J6" s="180">
        <v>165</v>
      </c>
      <c r="K6" s="180">
        <v>100</v>
      </c>
      <c r="L6" s="180">
        <v>55</v>
      </c>
      <c r="M6" s="180">
        <f>K6-L6</f>
        <v>45</v>
      </c>
      <c r="N6" s="180">
        <v>74</v>
      </c>
      <c r="O6" s="180"/>
      <c r="P6" s="188"/>
    </row>
    <row r="7" spans="1:16" ht="27.6" x14ac:dyDescent="0.3">
      <c r="A7" s="193">
        <v>5</v>
      </c>
      <c r="B7" s="180">
        <v>8</v>
      </c>
      <c r="C7" s="182" t="s">
        <v>249</v>
      </c>
      <c r="D7" s="180" t="s">
        <v>253</v>
      </c>
      <c r="E7" s="180" t="s">
        <v>254</v>
      </c>
      <c r="F7" s="182" t="s">
        <v>255</v>
      </c>
      <c r="G7" s="180">
        <v>2947.3</v>
      </c>
      <c r="H7" s="180">
        <v>2954.4</v>
      </c>
      <c r="I7" s="180">
        <f t="shared" si="0"/>
        <v>7.0999999999999091</v>
      </c>
      <c r="J7" s="180">
        <v>300</v>
      </c>
      <c r="K7" s="180">
        <v>195</v>
      </c>
      <c r="L7" s="180">
        <v>118</v>
      </c>
      <c r="M7" s="180">
        <f>SUM(K7-L7)</f>
        <v>77</v>
      </c>
      <c r="N7" s="180">
        <v>77</v>
      </c>
      <c r="O7" s="180"/>
      <c r="P7" s="188"/>
    </row>
    <row r="8" spans="1:16" ht="55.2" x14ac:dyDescent="0.3">
      <c r="A8" s="193">
        <v>6</v>
      </c>
      <c r="B8" s="180">
        <v>8</v>
      </c>
      <c r="C8" s="182" t="s">
        <v>249</v>
      </c>
      <c r="D8" s="180" t="s">
        <v>256</v>
      </c>
      <c r="E8" s="180" t="s">
        <v>254</v>
      </c>
      <c r="F8" s="182" t="s">
        <v>257</v>
      </c>
      <c r="G8" s="180">
        <v>105.5</v>
      </c>
      <c r="H8" s="180">
        <v>107.5</v>
      </c>
      <c r="I8" s="180">
        <f t="shared" si="0"/>
        <v>2</v>
      </c>
      <c r="J8" s="180">
        <v>300</v>
      </c>
      <c r="K8" s="180">
        <v>300</v>
      </c>
      <c r="L8" s="180">
        <v>280</v>
      </c>
      <c r="M8" s="180">
        <v>20</v>
      </c>
      <c r="N8" s="180">
        <v>20</v>
      </c>
      <c r="O8" s="180"/>
      <c r="P8" s="188" t="s">
        <v>258</v>
      </c>
    </row>
    <row r="9" spans="1:16" ht="27.6" x14ac:dyDescent="0.3">
      <c r="A9" s="193">
        <v>7</v>
      </c>
      <c r="B9" s="180">
        <v>8</v>
      </c>
      <c r="C9" s="182" t="s">
        <v>249</v>
      </c>
      <c r="D9" s="180" t="s">
        <v>259</v>
      </c>
      <c r="E9" s="182" t="s">
        <v>260</v>
      </c>
      <c r="F9" s="180"/>
      <c r="G9" s="180">
        <v>155418</v>
      </c>
      <c r="H9" s="180">
        <v>155485</v>
      </c>
      <c r="I9" s="180">
        <f t="shared" si="0"/>
        <v>67</v>
      </c>
      <c r="J9" s="180">
        <v>305</v>
      </c>
      <c r="K9" s="180">
        <v>305</v>
      </c>
      <c r="L9" s="186">
        <v>270</v>
      </c>
      <c r="M9" s="180">
        <f>SUM(K9-L9)</f>
        <v>35</v>
      </c>
      <c r="N9" s="180">
        <v>35</v>
      </c>
      <c r="O9" s="180"/>
      <c r="P9" s="188" t="s">
        <v>239</v>
      </c>
    </row>
    <row r="10" spans="1:16" ht="41.4" x14ac:dyDescent="0.3">
      <c r="A10" s="193">
        <v>8</v>
      </c>
      <c r="B10" s="180">
        <v>8</v>
      </c>
      <c r="C10" s="182" t="s">
        <v>249</v>
      </c>
      <c r="D10" s="180" t="s">
        <v>261</v>
      </c>
      <c r="E10" s="180" t="s">
        <v>213</v>
      </c>
      <c r="F10" s="182" t="s">
        <v>262</v>
      </c>
      <c r="G10" s="180">
        <v>21905</v>
      </c>
      <c r="H10" s="180">
        <v>21966</v>
      </c>
      <c r="I10" s="180">
        <f t="shared" si="0"/>
        <v>61</v>
      </c>
      <c r="J10" s="180">
        <v>230</v>
      </c>
      <c r="K10" s="180">
        <v>100</v>
      </c>
      <c r="L10" s="186">
        <v>90</v>
      </c>
      <c r="M10" s="180">
        <f>K10-L10</f>
        <v>10</v>
      </c>
      <c r="N10" s="180">
        <f>M10*J10/100</f>
        <v>23</v>
      </c>
      <c r="O10" s="180"/>
      <c r="P10" s="188"/>
    </row>
    <row r="11" spans="1:16" ht="27.6" x14ac:dyDescent="0.3">
      <c r="A11" s="193">
        <v>9</v>
      </c>
      <c r="B11" s="180">
        <v>9</v>
      </c>
      <c r="C11" s="182" t="s">
        <v>244</v>
      </c>
      <c r="D11" s="180" t="s">
        <v>263</v>
      </c>
      <c r="E11" s="180" t="s">
        <v>264</v>
      </c>
      <c r="F11" s="182" t="s">
        <v>265</v>
      </c>
      <c r="G11" s="180">
        <v>23037</v>
      </c>
      <c r="H11" s="180">
        <v>23114</v>
      </c>
      <c r="I11" s="180">
        <f t="shared" si="0"/>
        <v>77</v>
      </c>
      <c r="J11" s="180">
        <v>230</v>
      </c>
      <c r="K11" s="180">
        <v>100</v>
      </c>
      <c r="L11" s="180">
        <v>93</v>
      </c>
      <c r="M11" s="180">
        <f>K11-L11</f>
        <v>7</v>
      </c>
      <c r="N11" s="180">
        <v>16</v>
      </c>
      <c r="O11" s="180"/>
      <c r="P11" s="189" t="s">
        <v>266</v>
      </c>
    </row>
  </sheetData>
  <mergeCells count="7">
    <mergeCell ref="P1:P2"/>
    <mergeCell ref="A1:A2"/>
    <mergeCell ref="B1:C1"/>
    <mergeCell ref="D1:D2"/>
    <mergeCell ref="E1:E2"/>
    <mergeCell ref="F1:F2"/>
    <mergeCell ref="I1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3817C-0BCE-40F3-B785-3DB3300A54CC}">
  <dimension ref="A1:P22"/>
  <sheetViews>
    <sheetView workbookViewId="0">
      <selection sqref="A1:P22"/>
    </sheetView>
  </sheetViews>
  <sheetFormatPr baseColWidth="10" defaultRowHeight="14.4" x14ac:dyDescent="0.3"/>
  <sheetData>
    <row r="1" spans="1:16" x14ac:dyDescent="0.3">
      <c r="A1" s="177" t="s">
        <v>214</v>
      </c>
      <c r="B1" s="176" t="s">
        <v>215</v>
      </c>
      <c r="C1" s="221"/>
      <c r="D1" s="222" t="s">
        <v>216</v>
      </c>
      <c r="E1" s="222" t="s">
        <v>217</v>
      </c>
      <c r="F1" s="222" t="s">
        <v>218</v>
      </c>
      <c r="G1" s="203" t="s">
        <v>219</v>
      </c>
      <c r="H1" s="203" t="s">
        <v>220</v>
      </c>
      <c r="I1" s="222" t="s">
        <v>221</v>
      </c>
      <c r="J1" s="203" t="s">
        <v>222</v>
      </c>
      <c r="K1" s="203" t="s">
        <v>223</v>
      </c>
      <c r="L1" s="203" t="s">
        <v>223</v>
      </c>
      <c r="M1" s="203" t="s">
        <v>224</v>
      </c>
      <c r="N1" s="203" t="s">
        <v>223</v>
      </c>
      <c r="O1" s="203" t="s">
        <v>223</v>
      </c>
      <c r="P1" s="223" t="s">
        <v>225</v>
      </c>
    </row>
    <row r="2" spans="1:16" ht="15" thickBot="1" x14ac:dyDescent="0.35">
      <c r="A2" s="224"/>
      <c r="B2" s="201" t="s">
        <v>226</v>
      </c>
      <c r="C2" s="201" t="s">
        <v>227</v>
      </c>
      <c r="D2" s="225"/>
      <c r="E2" s="225"/>
      <c r="F2" s="225"/>
      <c r="G2" s="204" t="s">
        <v>228</v>
      </c>
      <c r="H2" s="204" t="s">
        <v>228</v>
      </c>
      <c r="I2" s="225"/>
      <c r="J2" s="204" t="s">
        <v>229</v>
      </c>
      <c r="K2" s="204" t="s">
        <v>230</v>
      </c>
      <c r="L2" s="204" t="s">
        <v>231</v>
      </c>
      <c r="M2" s="204" t="s">
        <v>232</v>
      </c>
      <c r="N2" s="205" t="s">
        <v>233</v>
      </c>
      <c r="O2" s="204" t="s">
        <v>267</v>
      </c>
      <c r="P2" s="226"/>
    </row>
    <row r="3" spans="1:16" ht="41.4" x14ac:dyDescent="0.3">
      <c r="A3" s="197">
        <v>1</v>
      </c>
      <c r="B3" s="198">
        <v>12</v>
      </c>
      <c r="C3" s="198" t="s">
        <v>268</v>
      </c>
      <c r="D3" s="199" t="s">
        <v>269</v>
      </c>
      <c r="E3" s="198" t="s">
        <v>270</v>
      </c>
      <c r="F3" s="199" t="s">
        <v>271</v>
      </c>
      <c r="G3" s="198">
        <v>19148</v>
      </c>
      <c r="H3" s="198">
        <v>19181</v>
      </c>
      <c r="I3" s="198">
        <f t="shared" ref="I3:I13" si="0">H3-G3</f>
        <v>33</v>
      </c>
      <c r="J3" s="198">
        <v>230</v>
      </c>
      <c r="K3" s="198">
        <v>230</v>
      </c>
      <c r="L3" s="198">
        <v>220</v>
      </c>
      <c r="M3" s="198">
        <f>K3-L3</f>
        <v>10</v>
      </c>
      <c r="N3" s="198">
        <v>10</v>
      </c>
      <c r="O3" s="198"/>
      <c r="P3" s="200" t="s">
        <v>272</v>
      </c>
    </row>
    <row r="4" spans="1:16" ht="27.6" x14ac:dyDescent="0.3">
      <c r="A4" s="193">
        <v>2</v>
      </c>
      <c r="B4" s="180">
        <v>2</v>
      </c>
      <c r="C4" s="180" t="s">
        <v>273</v>
      </c>
      <c r="D4" s="182" t="s">
        <v>236</v>
      </c>
      <c r="E4" s="180" t="s">
        <v>274</v>
      </c>
      <c r="F4" s="182" t="s">
        <v>275</v>
      </c>
      <c r="G4" s="180">
        <v>1963.1</v>
      </c>
      <c r="H4" s="180">
        <v>1963.7</v>
      </c>
      <c r="I4" s="180">
        <f t="shared" si="0"/>
        <v>0.60000000000013642</v>
      </c>
      <c r="J4" s="180">
        <v>220</v>
      </c>
      <c r="K4" s="180">
        <v>24</v>
      </c>
      <c r="L4" s="186">
        <v>62</v>
      </c>
      <c r="M4" s="180"/>
      <c r="N4" s="180">
        <v>136</v>
      </c>
      <c r="O4" s="185">
        <v>118.98</v>
      </c>
      <c r="P4" s="188" t="s">
        <v>276</v>
      </c>
    </row>
    <row r="5" spans="1:16" ht="41.4" x14ac:dyDescent="0.3">
      <c r="A5" s="193">
        <v>3</v>
      </c>
      <c r="B5" s="180"/>
      <c r="C5" s="180" t="s">
        <v>273</v>
      </c>
      <c r="D5" s="182" t="s">
        <v>250</v>
      </c>
      <c r="E5" s="180" t="s">
        <v>277</v>
      </c>
      <c r="F5" s="182" t="s">
        <v>278</v>
      </c>
      <c r="G5" s="180">
        <v>2732.1</v>
      </c>
      <c r="H5" s="180">
        <v>2732.7</v>
      </c>
      <c r="I5" s="180">
        <f t="shared" si="0"/>
        <v>0.59999999999990905</v>
      </c>
      <c r="J5" s="180">
        <v>165</v>
      </c>
      <c r="K5" s="180">
        <v>50</v>
      </c>
      <c r="L5" s="186">
        <v>45</v>
      </c>
      <c r="M5" s="180">
        <f>K5-L5</f>
        <v>5</v>
      </c>
      <c r="N5" s="180">
        <f>M5*J5/100</f>
        <v>8.25</v>
      </c>
      <c r="O5" s="180"/>
      <c r="P5" s="188"/>
    </row>
    <row r="6" spans="1:16" ht="41.4" x14ac:dyDescent="0.3">
      <c r="A6" s="193">
        <v>4</v>
      </c>
      <c r="B6" s="180"/>
      <c r="C6" s="180" t="s">
        <v>273</v>
      </c>
      <c r="D6" s="180" t="s">
        <v>279</v>
      </c>
      <c r="E6" s="180" t="s">
        <v>277</v>
      </c>
      <c r="F6" s="182" t="s">
        <v>280</v>
      </c>
      <c r="G6" s="180">
        <v>949.6</v>
      </c>
      <c r="H6" s="180">
        <v>949.8</v>
      </c>
      <c r="I6" s="180">
        <f t="shared" si="0"/>
        <v>0.19999999999993179</v>
      </c>
      <c r="J6" s="180"/>
      <c r="K6" s="180"/>
      <c r="L6" s="180"/>
      <c r="M6" s="180"/>
      <c r="N6" s="180"/>
      <c r="O6" s="180"/>
      <c r="P6" s="188"/>
    </row>
    <row r="7" spans="1:16" ht="41.4" x14ac:dyDescent="0.3">
      <c r="A7" s="193">
        <v>5</v>
      </c>
      <c r="B7" s="180">
        <v>12</v>
      </c>
      <c r="C7" s="180" t="s">
        <v>281</v>
      </c>
      <c r="D7" s="182" t="s">
        <v>282</v>
      </c>
      <c r="E7" s="180" t="s">
        <v>283</v>
      </c>
      <c r="F7" s="182" t="s">
        <v>284</v>
      </c>
      <c r="G7" s="180">
        <v>8075.2</v>
      </c>
      <c r="H7" s="180">
        <v>8082.3</v>
      </c>
      <c r="I7" s="180">
        <f t="shared" si="0"/>
        <v>7.1000000000003638</v>
      </c>
      <c r="J7" s="180">
        <v>165</v>
      </c>
      <c r="K7" s="180">
        <v>70</v>
      </c>
      <c r="L7" s="180">
        <v>40</v>
      </c>
      <c r="M7" s="180">
        <f>K7-L7</f>
        <v>30</v>
      </c>
      <c r="N7" s="180">
        <f>M7*J7/100</f>
        <v>49.5</v>
      </c>
      <c r="O7" s="180"/>
      <c r="P7" s="188" t="s">
        <v>285</v>
      </c>
    </row>
    <row r="8" spans="1:16" ht="69" x14ac:dyDescent="0.3">
      <c r="A8" s="193">
        <v>6</v>
      </c>
      <c r="B8" s="180">
        <v>10</v>
      </c>
      <c r="C8" s="180" t="s">
        <v>286</v>
      </c>
      <c r="D8" s="182" t="s">
        <v>287</v>
      </c>
      <c r="E8" s="180" t="s">
        <v>288</v>
      </c>
      <c r="F8" s="182" t="s">
        <v>289</v>
      </c>
      <c r="G8" s="180">
        <v>271845</v>
      </c>
      <c r="H8" s="180">
        <v>271899</v>
      </c>
      <c r="I8" s="180">
        <f t="shared" si="0"/>
        <v>54</v>
      </c>
      <c r="J8" s="180">
        <v>200</v>
      </c>
      <c r="K8" s="180">
        <v>180</v>
      </c>
      <c r="L8" s="180">
        <v>160</v>
      </c>
      <c r="M8" s="180">
        <f t="shared" ref="M8:M9" si="1">K8-L8</f>
        <v>20</v>
      </c>
      <c r="N8" s="180">
        <v>20</v>
      </c>
      <c r="O8" s="180"/>
      <c r="P8" s="188"/>
    </row>
    <row r="9" spans="1:16" ht="41.4" x14ac:dyDescent="0.3">
      <c r="A9" s="193">
        <v>7</v>
      </c>
      <c r="B9" s="180">
        <v>10</v>
      </c>
      <c r="C9" s="182" t="s">
        <v>290</v>
      </c>
      <c r="D9" s="182" t="s">
        <v>291</v>
      </c>
      <c r="E9" s="182" t="s">
        <v>292</v>
      </c>
      <c r="F9" s="180"/>
      <c r="G9" s="180">
        <v>763.2</v>
      </c>
      <c r="H9" s="180">
        <v>768.2</v>
      </c>
      <c r="I9" s="180">
        <f t="shared" si="0"/>
        <v>5</v>
      </c>
      <c r="J9" s="180">
        <v>55</v>
      </c>
      <c r="K9" s="180">
        <v>100</v>
      </c>
      <c r="L9" s="186">
        <v>50</v>
      </c>
      <c r="M9" s="180">
        <f t="shared" si="1"/>
        <v>50</v>
      </c>
      <c r="N9" s="180">
        <f>M9*J9/100</f>
        <v>27.5</v>
      </c>
      <c r="O9" s="180"/>
      <c r="P9" s="188" t="s">
        <v>293</v>
      </c>
    </row>
    <row r="10" spans="1:16" ht="55.2" x14ac:dyDescent="0.3">
      <c r="A10" s="193">
        <v>8</v>
      </c>
      <c r="B10" s="180">
        <v>12</v>
      </c>
      <c r="C10" s="182" t="s">
        <v>268</v>
      </c>
      <c r="D10" s="182" t="s">
        <v>294</v>
      </c>
      <c r="E10" s="182" t="s">
        <v>295</v>
      </c>
      <c r="F10" s="182" t="s">
        <v>296</v>
      </c>
      <c r="G10" s="180">
        <v>156174</v>
      </c>
      <c r="H10" s="180">
        <v>156212</v>
      </c>
      <c r="I10" s="180">
        <f t="shared" si="0"/>
        <v>38</v>
      </c>
      <c r="J10" s="180">
        <v>300</v>
      </c>
      <c r="K10" s="180">
        <v>280</v>
      </c>
      <c r="L10" s="186">
        <v>262</v>
      </c>
      <c r="M10" s="186">
        <f>K10-L10</f>
        <v>18</v>
      </c>
      <c r="N10" s="180">
        <v>18</v>
      </c>
      <c r="O10" s="180"/>
      <c r="P10" s="188" t="s">
        <v>297</v>
      </c>
    </row>
    <row r="11" spans="1:16" ht="41.4" x14ac:dyDescent="0.3">
      <c r="A11" s="193">
        <v>9</v>
      </c>
      <c r="B11" s="180">
        <v>10</v>
      </c>
      <c r="C11" s="182" t="s">
        <v>298</v>
      </c>
      <c r="D11" s="182" t="s">
        <v>299</v>
      </c>
      <c r="E11" s="182" t="s">
        <v>260</v>
      </c>
      <c r="F11" s="182" t="s">
        <v>300</v>
      </c>
      <c r="G11" s="180">
        <v>3578</v>
      </c>
      <c r="H11" s="180">
        <v>3634</v>
      </c>
      <c r="I11" s="180">
        <f t="shared" si="0"/>
        <v>56</v>
      </c>
      <c r="J11" s="180">
        <v>220</v>
      </c>
      <c r="K11" s="180">
        <v>220</v>
      </c>
      <c r="L11" s="186">
        <v>195</v>
      </c>
      <c r="M11" s="180">
        <f>K11-L11</f>
        <v>25</v>
      </c>
      <c r="N11" s="180">
        <v>25</v>
      </c>
      <c r="O11" s="180"/>
      <c r="P11" s="189"/>
    </row>
    <row r="12" spans="1:16" ht="55.2" x14ac:dyDescent="0.3">
      <c r="A12" s="193">
        <v>10</v>
      </c>
      <c r="B12" s="180">
        <v>10</v>
      </c>
      <c r="C12" s="182" t="s">
        <v>298</v>
      </c>
      <c r="D12" s="182" t="s">
        <v>301</v>
      </c>
      <c r="E12" s="182" t="s">
        <v>302</v>
      </c>
      <c r="F12" s="182" t="s">
        <v>303</v>
      </c>
      <c r="G12" s="180">
        <v>2099.1999999999998</v>
      </c>
      <c r="H12" s="180">
        <v>2107</v>
      </c>
      <c r="I12" s="180">
        <f t="shared" si="0"/>
        <v>7.8000000000001819</v>
      </c>
      <c r="J12" s="180">
        <v>220</v>
      </c>
      <c r="K12" s="180">
        <v>205</v>
      </c>
      <c r="L12" s="186">
        <v>130</v>
      </c>
      <c r="M12" s="180">
        <f>K12-L12</f>
        <v>75</v>
      </c>
      <c r="N12" s="180">
        <v>75</v>
      </c>
      <c r="O12" s="180"/>
      <c r="P12" s="188" t="s">
        <v>304</v>
      </c>
    </row>
    <row r="13" spans="1:16" ht="55.2" x14ac:dyDescent="0.3">
      <c r="A13" s="193">
        <v>11</v>
      </c>
      <c r="B13" s="180">
        <v>12</v>
      </c>
      <c r="C13" s="180"/>
      <c r="D13" s="182" t="s">
        <v>305</v>
      </c>
      <c r="E13" s="180" t="s">
        <v>242</v>
      </c>
      <c r="F13" s="182" t="s">
        <v>303</v>
      </c>
      <c r="G13" s="180">
        <v>8370.2800000000007</v>
      </c>
      <c r="H13" s="180">
        <v>8376.7800000000007</v>
      </c>
      <c r="I13" s="180">
        <f t="shared" si="0"/>
        <v>6.5</v>
      </c>
      <c r="J13" s="180">
        <v>356</v>
      </c>
      <c r="K13" s="180">
        <v>200</v>
      </c>
      <c r="L13" s="186">
        <v>165</v>
      </c>
      <c r="M13" s="180">
        <f>K13-L13</f>
        <v>35</v>
      </c>
      <c r="N13" s="180">
        <v>35</v>
      </c>
      <c r="O13" s="180"/>
      <c r="P13" s="188"/>
    </row>
    <row r="14" spans="1:16" x14ac:dyDescent="0.3">
      <c r="A14" s="193">
        <v>12</v>
      </c>
      <c r="B14" s="180"/>
      <c r="C14" s="180"/>
      <c r="D14" s="180"/>
      <c r="E14" s="180"/>
      <c r="F14" s="180"/>
      <c r="G14" s="180"/>
      <c r="H14" s="180"/>
      <c r="I14" s="180"/>
      <c r="J14" s="180"/>
      <c r="K14" s="180"/>
      <c r="L14" s="186"/>
      <c r="M14" s="180"/>
      <c r="N14" s="180"/>
      <c r="O14" s="180"/>
      <c r="P14" s="188"/>
    </row>
    <row r="15" spans="1:16" x14ac:dyDescent="0.3">
      <c r="A15" s="193">
        <v>13</v>
      </c>
      <c r="B15" s="180"/>
      <c r="C15" s="180"/>
      <c r="D15" s="180"/>
      <c r="E15" s="180"/>
      <c r="F15" s="180"/>
      <c r="G15" s="180"/>
      <c r="H15" s="180"/>
      <c r="I15" s="180"/>
      <c r="J15" s="180"/>
      <c r="K15" s="180"/>
      <c r="L15" s="186"/>
      <c r="M15" s="180"/>
      <c r="N15" s="180"/>
      <c r="O15" s="180"/>
      <c r="P15" s="188"/>
    </row>
    <row r="16" spans="1:16" x14ac:dyDescent="0.3">
      <c r="A16" s="193">
        <v>14</v>
      </c>
      <c r="B16" s="180"/>
      <c r="C16" s="180"/>
      <c r="D16" s="180"/>
      <c r="E16" s="180"/>
      <c r="F16" s="180"/>
      <c r="G16" s="180"/>
      <c r="H16" s="180"/>
      <c r="I16" s="180"/>
      <c r="J16" s="180"/>
      <c r="K16" s="180"/>
      <c r="L16" s="186"/>
      <c r="M16" s="180"/>
      <c r="N16" s="180"/>
      <c r="O16" s="180"/>
      <c r="P16" s="188"/>
    </row>
    <row r="17" spans="1:16" x14ac:dyDescent="0.3">
      <c r="A17" s="193">
        <v>15</v>
      </c>
      <c r="B17" s="180"/>
      <c r="C17" s="180"/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0"/>
      <c r="O17" s="180"/>
      <c r="P17" s="188"/>
    </row>
    <row r="18" spans="1:16" x14ac:dyDescent="0.3">
      <c r="A18" s="193">
        <v>16</v>
      </c>
      <c r="B18" s="180"/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0"/>
      <c r="O18" s="180"/>
      <c r="P18" s="81"/>
    </row>
    <row r="19" spans="1:16" x14ac:dyDescent="0.3">
      <c r="A19" s="193">
        <v>17</v>
      </c>
      <c r="B19" s="180"/>
      <c r="C19" s="180"/>
      <c r="D19" s="180"/>
      <c r="E19" s="180"/>
      <c r="F19" s="180"/>
      <c r="G19" s="180"/>
      <c r="H19" s="180"/>
      <c r="I19" s="180"/>
      <c r="J19" s="180"/>
      <c r="K19" s="180"/>
      <c r="L19" s="186"/>
      <c r="M19" s="180"/>
      <c r="N19" s="180"/>
      <c r="O19" s="180"/>
      <c r="P19" s="188"/>
    </row>
    <row r="20" spans="1:16" x14ac:dyDescent="0.3">
      <c r="A20" s="193">
        <v>18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188"/>
    </row>
    <row r="21" spans="1:16" x14ac:dyDescent="0.3">
      <c r="A21" s="193">
        <v>19</v>
      </c>
      <c r="B21" s="180"/>
      <c r="C21" s="180"/>
      <c r="D21" s="180"/>
      <c r="E21" s="180"/>
      <c r="F21" s="180"/>
      <c r="G21" s="180"/>
      <c r="H21" s="180"/>
      <c r="I21" s="180"/>
      <c r="J21" s="182"/>
      <c r="K21" s="180"/>
      <c r="L21" s="180"/>
      <c r="M21" s="180"/>
      <c r="N21" s="180"/>
      <c r="O21" s="180"/>
      <c r="P21" s="188"/>
    </row>
    <row r="22" spans="1:16" ht="15" thickBot="1" x14ac:dyDescent="0.35">
      <c r="A22" s="194">
        <v>20</v>
      </c>
      <c r="B22" s="195"/>
      <c r="C22" s="195"/>
      <c r="D22" s="195"/>
      <c r="E22" s="195"/>
      <c r="F22" s="195"/>
      <c r="G22" s="195"/>
      <c r="H22" s="195"/>
      <c r="I22" s="195"/>
      <c r="J22" s="195"/>
      <c r="K22" s="195"/>
      <c r="L22" s="195"/>
      <c r="M22" s="195"/>
      <c r="N22" s="195"/>
      <c r="O22" s="195"/>
      <c r="P22" s="190"/>
    </row>
  </sheetData>
  <mergeCells count="7">
    <mergeCell ref="P1:P2"/>
    <mergeCell ref="A1:A2"/>
    <mergeCell ref="B1:C1"/>
    <mergeCell ref="D1:D2"/>
    <mergeCell ref="E1:E2"/>
    <mergeCell ref="F1:F2"/>
    <mergeCell ref="I1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B1010-1759-45DA-B2F9-BA18EEE1E2B9}">
  <dimension ref="A1:P22"/>
  <sheetViews>
    <sheetView workbookViewId="0">
      <selection sqref="A1:P22"/>
    </sheetView>
  </sheetViews>
  <sheetFormatPr baseColWidth="10" defaultRowHeight="14.4" x14ac:dyDescent="0.3"/>
  <sheetData>
    <row r="1" spans="1:16" x14ac:dyDescent="0.3">
      <c r="A1" s="177" t="s">
        <v>214</v>
      </c>
      <c r="B1" s="176" t="s">
        <v>215</v>
      </c>
      <c r="C1" s="221"/>
      <c r="D1" s="222" t="s">
        <v>216</v>
      </c>
      <c r="E1" s="222" t="s">
        <v>217</v>
      </c>
      <c r="F1" s="222" t="s">
        <v>218</v>
      </c>
      <c r="G1" s="203" t="s">
        <v>219</v>
      </c>
      <c r="H1" s="203" t="s">
        <v>220</v>
      </c>
      <c r="I1" s="222" t="s">
        <v>221</v>
      </c>
      <c r="J1" s="203" t="s">
        <v>222</v>
      </c>
      <c r="K1" s="203" t="s">
        <v>223</v>
      </c>
      <c r="L1" s="203" t="s">
        <v>223</v>
      </c>
      <c r="M1" s="203" t="s">
        <v>224</v>
      </c>
      <c r="N1" s="203" t="s">
        <v>223</v>
      </c>
      <c r="O1" s="203" t="s">
        <v>223</v>
      </c>
      <c r="P1" s="223" t="s">
        <v>225</v>
      </c>
    </row>
    <row r="2" spans="1:16" ht="15" thickBot="1" x14ac:dyDescent="0.35">
      <c r="A2" s="224"/>
      <c r="B2" s="201" t="s">
        <v>226</v>
      </c>
      <c r="C2" s="201" t="s">
        <v>227</v>
      </c>
      <c r="D2" s="225"/>
      <c r="E2" s="225"/>
      <c r="F2" s="225"/>
      <c r="G2" s="204" t="s">
        <v>228</v>
      </c>
      <c r="H2" s="204" t="s">
        <v>228</v>
      </c>
      <c r="I2" s="225"/>
      <c r="J2" s="204" t="s">
        <v>229</v>
      </c>
      <c r="K2" s="204" t="s">
        <v>230</v>
      </c>
      <c r="L2" s="204" t="s">
        <v>306</v>
      </c>
      <c r="M2" s="204" t="s">
        <v>232</v>
      </c>
      <c r="N2" s="205" t="s">
        <v>233</v>
      </c>
      <c r="O2" s="204" t="s">
        <v>234</v>
      </c>
      <c r="P2" s="226"/>
    </row>
    <row r="3" spans="1:16" ht="55.2" x14ac:dyDescent="0.3">
      <c r="A3" s="197">
        <v>1</v>
      </c>
      <c r="B3" s="198">
        <v>7</v>
      </c>
      <c r="C3" s="199" t="s">
        <v>307</v>
      </c>
      <c r="D3" s="199" t="s">
        <v>308</v>
      </c>
      <c r="E3" s="199" t="s">
        <v>309</v>
      </c>
      <c r="F3" s="199" t="s">
        <v>310</v>
      </c>
      <c r="G3" s="198">
        <v>16948</v>
      </c>
      <c r="H3" s="198">
        <v>17006</v>
      </c>
      <c r="I3" s="198">
        <f t="shared" ref="I3:I11" si="0">H3-G3</f>
        <v>58</v>
      </c>
      <c r="J3" s="198">
        <v>230</v>
      </c>
      <c r="K3" s="198">
        <v>230</v>
      </c>
      <c r="L3" s="198">
        <v>210</v>
      </c>
      <c r="M3" s="198">
        <f>K3-L3</f>
        <v>20</v>
      </c>
      <c r="N3" s="198">
        <v>20</v>
      </c>
      <c r="O3" s="198"/>
      <c r="P3" s="200"/>
    </row>
    <row r="4" spans="1:16" ht="41.4" x14ac:dyDescent="0.3">
      <c r="A4" s="193">
        <v>2</v>
      </c>
      <c r="B4" s="180">
        <v>7</v>
      </c>
      <c r="C4" s="182" t="s">
        <v>307</v>
      </c>
      <c r="D4" s="182" t="s">
        <v>253</v>
      </c>
      <c r="E4" s="180" t="s">
        <v>254</v>
      </c>
      <c r="F4" s="182" t="s">
        <v>311</v>
      </c>
      <c r="G4" s="180">
        <v>2954.5</v>
      </c>
      <c r="H4" s="180">
        <v>2960</v>
      </c>
      <c r="I4" s="180">
        <f t="shared" si="0"/>
        <v>5.5</v>
      </c>
      <c r="J4" s="180">
        <v>300</v>
      </c>
      <c r="K4" s="180">
        <v>118</v>
      </c>
      <c r="L4" s="206">
        <v>40</v>
      </c>
      <c r="M4" s="180">
        <f>K4-L4</f>
        <v>78</v>
      </c>
      <c r="N4" s="180">
        <v>78</v>
      </c>
      <c r="O4" s="185"/>
      <c r="P4" s="188" t="s">
        <v>312</v>
      </c>
    </row>
    <row r="5" spans="1:16" ht="41.4" x14ac:dyDescent="0.3">
      <c r="A5" s="193">
        <v>3</v>
      </c>
      <c r="B5" s="180">
        <v>2</v>
      </c>
      <c r="C5" s="180" t="s">
        <v>313</v>
      </c>
      <c r="D5" s="182" t="s">
        <v>314</v>
      </c>
      <c r="E5" s="180" t="s">
        <v>315</v>
      </c>
      <c r="F5" s="182" t="s">
        <v>316</v>
      </c>
      <c r="G5" s="180">
        <v>9050.2999999999993</v>
      </c>
      <c r="H5" s="180">
        <v>9052</v>
      </c>
      <c r="I5" s="180">
        <f t="shared" si="0"/>
        <v>1.7000000000007276</v>
      </c>
      <c r="J5" s="180">
        <v>310</v>
      </c>
      <c r="K5" s="180">
        <v>235</v>
      </c>
      <c r="L5" s="186"/>
      <c r="M5" s="180">
        <v>0</v>
      </c>
      <c r="N5" s="180">
        <v>0</v>
      </c>
      <c r="O5" s="180"/>
      <c r="P5" s="188" t="s">
        <v>317</v>
      </c>
    </row>
    <row r="6" spans="1:16" ht="27.6" x14ac:dyDescent="0.3">
      <c r="A6" s="193">
        <v>4</v>
      </c>
      <c r="B6" s="180">
        <v>7</v>
      </c>
      <c r="C6" s="180" t="s">
        <v>235</v>
      </c>
      <c r="D6" s="182" t="s">
        <v>318</v>
      </c>
      <c r="E6" s="180" t="s">
        <v>319</v>
      </c>
      <c r="F6" s="182" t="s">
        <v>320</v>
      </c>
      <c r="G6" s="180">
        <v>155485</v>
      </c>
      <c r="H6" s="180">
        <v>155506</v>
      </c>
      <c r="I6" s="180">
        <f t="shared" si="0"/>
        <v>21</v>
      </c>
      <c r="J6" s="180">
        <v>305</v>
      </c>
      <c r="K6" s="180">
        <v>270</v>
      </c>
      <c r="L6" s="180">
        <v>258</v>
      </c>
      <c r="M6" s="180">
        <f>K6-L6</f>
        <v>12</v>
      </c>
      <c r="N6" s="180">
        <v>12</v>
      </c>
      <c r="O6" s="180"/>
      <c r="P6" s="188" t="s">
        <v>321</v>
      </c>
    </row>
    <row r="7" spans="1:16" ht="27.6" x14ac:dyDescent="0.3">
      <c r="A7" s="193">
        <v>5</v>
      </c>
      <c r="B7" s="180"/>
      <c r="C7" s="182" t="s">
        <v>322</v>
      </c>
      <c r="D7" s="182" t="s">
        <v>261</v>
      </c>
      <c r="E7" s="182" t="s">
        <v>323</v>
      </c>
      <c r="F7" s="182" t="s">
        <v>324</v>
      </c>
      <c r="G7" s="180">
        <v>21966</v>
      </c>
      <c r="H7" s="180">
        <v>22052</v>
      </c>
      <c r="I7" s="180">
        <f t="shared" si="0"/>
        <v>86</v>
      </c>
      <c r="J7" s="180">
        <v>230</v>
      </c>
      <c r="K7" s="180">
        <v>205</v>
      </c>
      <c r="L7" s="180">
        <v>170</v>
      </c>
      <c r="M7" s="180">
        <f>K7-L7</f>
        <v>35</v>
      </c>
      <c r="N7" s="180">
        <v>35</v>
      </c>
      <c r="O7" s="180"/>
      <c r="P7" s="188"/>
    </row>
    <row r="8" spans="1:16" ht="27.6" x14ac:dyDescent="0.3">
      <c r="A8" s="193">
        <v>6</v>
      </c>
      <c r="B8" s="180">
        <v>14</v>
      </c>
      <c r="C8" s="180" t="s">
        <v>325</v>
      </c>
      <c r="D8" s="182" t="s">
        <v>263</v>
      </c>
      <c r="E8" s="182" t="s">
        <v>264</v>
      </c>
      <c r="F8" s="182" t="s">
        <v>326</v>
      </c>
      <c r="G8" s="180">
        <v>23114</v>
      </c>
      <c r="H8" s="180">
        <v>23200</v>
      </c>
      <c r="I8" s="180">
        <f t="shared" si="0"/>
        <v>86</v>
      </c>
      <c r="J8" s="180">
        <v>230</v>
      </c>
      <c r="K8" s="180">
        <v>200</v>
      </c>
      <c r="L8" s="180">
        <v>165</v>
      </c>
      <c r="M8" s="180">
        <f>SUM(K8-L8)</f>
        <v>35</v>
      </c>
      <c r="N8" s="180">
        <v>35</v>
      </c>
      <c r="O8" s="180"/>
      <c r="P8" s="188" t="s">
        <v>326</v>
      </c>
    </row>
    <row r="9" spans="1:16" ht="55.2" x14ac:dyDescent="0.3">
      <c r="A9" s="193">
        <v>7</v>
      </c>
      <c r="B9" s="180">
        <v>14</v>
      </c>
      <c r="C9" s="182" t="s">
        <v>325</v>
      </c>
      <c r="D9" s="182" t="s">
        <v>236</v>
      </c>
      <c r="E9" s="180" t="s">
        <v>237</v>
      </c>
      <c r="F9" s="180"/>
      <c r="G9" s="180">
        <v>1963.8</v>
      </c>
      <c r="H9" s="180">
        <v>1970.4</v>
      </c>
      <c r="I9" s="180">
        <f t="shared" si="0"/>
        <v>6.6000000000001364</v>
      </c>
      <c r="J9" s="180">
        <v>220</v>
      </c>
      <c r="K9" s="180">
        <v>61</v>
      </c>
      <c r="L9" s="186">
        <v>25</v>
      </c>
      <c r="M9" s="180">
        <f>K9-L9</f>
        <v>36</v>
      </c>
      <c r="N9" s="180">
        <f>SUM(M9*J9/100)</f>
        <v>79.2</v>
      </c>
      <c r="O9" s="180"/>
      <c r="P9" s="188" t="s">
        <v>327</v>
      </c>
    </row>
    <row r="10" spans="1:16" ht="27.6" x14ac:dyDescent="0.3">
      <c r="A10" s="193">
        <v>8</v>
      </c>
      <c r="B10" s="180">
        <v>13</v>
      </c>
      <c r="C10" s="182" t="s">
        <v>328</v>
      </c>
      <c r="D10" s="182" t="s">
        <v>287</v>
      </c>
      <c r="E10" s="180" t="s">
        <v>288</v>
      </c>
      <c r="F10" s="182" t="s">
        <v>329</v>
      </c>
      <c r="G10" s="180">
        <v>271899</v>
      </c>
      <c r="H10" s="180">
        <v>271977</v>
      </c>
      <c r="I10" s="180">
        <f t="shared" si="0"/>
        <v>78</v>
      </c>
      <c r="J10" s="180">
        <v>200</v>
      </c>
      <c r="K10" s="180">
        <v>160</v>
      </c>
      <c r="L10" s="186">
        <v>138</v>
      </c>
      <c r="M10" s="186">
        <f>SUM(K10-L10)</f>
        <v>22</v>
      </c>
      <c r="N10" s="180">
        <v>22</v>
      </c>
      <c r="O10" s="180"/>
      <c r="P10" s="188"/>
    </row>
    <row r="11" spans="1:16" ht="41.4" x14ac:dyDescent="0.3">
      <c r="A11" s="193">
        <v>9</v>
      </c>
      <c r="B11" s="180">
        <v>13</v>
      </c>
      <c r="C11" s="180"/>
      <c r="D11" s="182" t="s">
        <v>291</v>
      </c>
      <c r="E11" s="180" t="s">
        <v>330</v>
      </c>
      <c r="F11" s="182" t="s">
        <v>331</v>
      </c>
      <c r="G11" s="180">
        <v>768.2</v>
      </c>
      <c r="H11" s="180">
        <v>771.8</v>
      </c>
      <c r="I11" s="180">
        <f t="shared" si="0"/>
        <v>3.5999999999999091</v>
      </c>
      <c r="J11" s="180">
        <v>55</v>
      </c>
      <c r="K11" s="180">
        <v>35</v>
      </c>
      <c r="L11" s="186">
        <v>15</v>
      </c>
      <c r="M11" s="180">
        <f>SUM(K11-L11)</f>
        <v>20</v>
      </c>
      <c r="N11" s="180">
        <v>20</v>
      </c>
      <c r="O11" s="180"/>
      <c r="P11" s="188" t="s">
        <v>332</v>
      </c>
    </row>
    <row r="12" spans="1:16" ht="55.2" x14ac:dyDescent="0.3">
      <c r="A12" s="193">
        <v>10</v>
      </c>
      <c r="B12" s="180"/>
      <c r="C12" s="180" t="s">
        <v>333</v>
      </c>
      <c r="D12" s="182" t="s">
        <v>334</v>
      </c>
      <c r="E12" s="180" t="s">
        <v>335</v>
      </c>
      <c r="F12" s="182" t="s">
        <v>336</v>
      </c>
      <c r="G12" s="180">
        <v>2834.1</v>
      </c>
      <c r="H12" s="180">
        <v>2835.7</v>
      </c>
      <c r="I12" s="180">
        <f>SUM(H12-G12)</f>
        <v>1.5999999999999091</v>
      </c>
      <c r="J12" s="180">
        <v>165</v>
      </c>
      <c r="K12" s="180">
        <v>165</v>
      </c>
      <c r="L12" s="186">
        <v>60</v>
      </c>
      <c r="M12" s="180">
        <f>K12-L12</f>
        <v>105</v>
      </c>
      <c r="N12" s="180">
        <v>105</v>
      </c>
      <c r="O12" s="180"/>
      <c r="P12" s="188"/>
    </row>
    <row r="13" spans="1:16" ht="41.4" x14ac:dyDescent="0.3">
      <c r="A13" s="193">
        <v>11</v>
      </c>
      <c r="B13" s="180">
        <v>7</v>
      </c>
      <c r="C13" s="180" t="s">
        <v>337</v>
      </c>
      <c r="D13" s="182" t="s">
        <v>282</v>
      </c>
      <c r="E13" s="180" t="s">
        <v>251</v>
      </c>
      <c r="F13" s="182" t="s">
        <v>338</v>
      </c>
      <c r="G13" s="180">
        <v>8082.3</v>
      </c>
      <c r="H13" s="180">
        <v>8097.6</v>
      </c>
      <c r="I13" s="180">
        <f>SUM(H13-G13)</f>
        <v>15.300000000000182</v>
      </c>
      <c r="J13" s="180">
        <v>165</v>
      </c>
      <c r="K13" s="180">
        <v>79</v>
      </c>
      <c r="L13" s="186">
        <v>45</v>
      </c>
      <c r="M13" s="180">
        <f>SUM(K13-L13)</f>
        <v>34</v>
      </c>
      <c r="N13" s="180">
        <v>34</v>
      </c>
      <c r="O13" s="180"/>
      <c r="P13" s="188"/>
    </row>
    <row r="14" spans="1:16" ht="27.6" x14ac:dyDescent="0.3">
      <c r="A14" s="193">
        <v>12</v>
      </c>
      <c r="B14" s="180">
        <v>13</v>
      </c>
      <c r="C14" s="180"/>
      <c r="D14" s="182" t="s">
        <v>339</v>
      </c>
      <c r="E14" s="182" t="s">
        <v>340</v>
      </c>
      <c r="F14" s="182" t="s">
        <v>329</v>
      </c>
      <c r="G14" s="180">
        <v>208152</v>
      </c>
      <c r="H14" s="180">
        <v>208216</v>
      </c>
      <c r="I14" s="180">
        <f>SUM(H14-G14)</f>
        <v>64</v>
      </c>
      <c r="J14" s="180">
        <v>200</v>
      </c>
      <c r="K14" s="180">
        <v>200</v>
      </c>
      <c r="L14" s="186">
        <v>170</v>
      </c>
      <c r="M14" s="180">
        <v>30</v>
      </c>
      <c r="N14" s="180">
        <v>30</v>
      </c>
      <c r="O14" s="180"/>
      <c r="P14" s="188"/>
    </row>
    <row r="15" spans="1:16" ht="55.2" x14ac:dyDescent="0.3">
      <c r="A15" s="193">
        <v>13</v>
      </c>
      <c r="B15" s="180">
        <v>13</v>
      </c>
      <c r="C15" s="182" t="s">
        <v>328</v>
      </c>
      <c r="D15" s="182" t="s">
        <v>341</v>
      </c>
      <c r="E15" s="182" t="s">
        <v>342</v>
      </c>
      <c r="F15" s="182" t="s">
        <v>343</v>
      </c>
      <c r="G15" s="180">
        <v>2026.7</v>
      </c>
      <c r="H15" s="180">
        <v>2033.3</v>
      </c>
      <c r="I15" s="180">
        <f>SUM(H15-G15)</f>
        <v>6.5999999999999091</v>
      </c>
      <c r="J15" s="180">
        <v>220</v>
      </c>
      <c r="K15" s="180">
        <v>150</v>
      </c>
      <c r="L15" s="186">
        <v>41</v>
      </c>
      <c r="M15" s="180">
        <f>SUM(K15-L15)</f>
        <v>109</v>
      </c>
      <c r="N15" s="180">
        <v>109</v>
      </c>
      <c r="O15" s="180"/>
      <c r="P15" s="188"/>
    </row>
    <row r="16" spans="1:16" ht="41.4" x14ac:dyDescent="0.3">
      <c r="A16" s="193">
        <v>14</v>
      </c>
      <c r="B16" s="180">
        <v>1</v>
      </c>
      <c r="C16" s="180" t="s">
        <v>242</v>
      </c>
      <c r="D16" s="182" t="s">
        <v>344</v>
      </c>
      <c r="E16" s="180" t="s">
        <v>345</v>
      </c>
      <c r="F16" s="180" t="s">
        <v>346</v>
      </c>
      <c r="G16" s="180">
        <v>18152</v>
      </c>
      <c r="H16" s="180">
        <v>18171</v>
      </c>
      <c r="I16" s="180">
        <f>SUM(H16-G16)</f>
        <v>19</v>
      </c>
      <c r="J16" s="180">
        <v>230</v>
      </c>
      <c r="K16" s="180"/>
      <c r="L16" s="186"/>
      <c r="M16" s="180"/>
      <c r="N16" s="180"/>
      <c r="O16" s="180"/>
      <c r="P16" s="188" t="s">
        <v>347</v>
      </c>
    </row>
    <row r="17" spans="1:16" x14ac:dyDescent="0.3">
      <c r="A17" s="193">
        <v>15</v>
      </c>
      <c r="B17" s="180"/>
      <c r="C17" s="180"/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0"/>
      <c r="O17" s="180"/>
      <c r="P17" s="188"/>
    </row>
    <row r="18" spans="1:16" x14ac:dyDescent="0.3">
      <c r="A18" s="193">
        <v>16</v>
      </c>
      <c r="B18" s="180"/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0"/>
      <c r="O18" s="180"/>
      <c r="P18" s="81"/>
    </row>
    <row r="19" spans="1:16" x14ac:dyDescent="0.3">
      <c r="A19" s="193">
        <v>17</v>
      </c>
      <c r="B19" s="180"/>
      <c r="C19" s="180"/>
      <c r="D19" s="180"/>
      <c r="E19" s="180"/>
      <c r="F19" s="180"/>
      <c r="G19" s="180"/>
      <c r="H19" s="180"/>
      <c r="I19" s="180"/>
      <c r="J19" s="180"/>
      <c r="K19" s="180"/>
      <c r="L19" s="186"/>
      <c r="M19" s="180"/>
      <c r="N19" s="180"/>
      <c r="O19" s="180"/>
      <c r="P19" s="188"/>
    </row>
    <row r="20" spans="1:16" x14ac:dyDescent="0.3">
      <c r="A20" s="193">
        <v>18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188"/>
    </row>
    <row r="21" spans="1:16" x14ac:dyDescent="0.3">
      <c r="A21" s="193">
        <v>19</v>
      </c>
      <c r="B21" s="180"/>
      <c r="C21" s="180"/>
      <c r="D21" s="180"/>
      <c r="E21" s="180"/>
      <c r="F21" s="180"/>
      <c r="G21" s="180"/>
      <c r="H21" s="180"/>
      <c r="I21" s="180"/>
      <c r="J21" s="182"/>
      <c r="K21" s="180"/>
      <c r="L21" s="180"/>
      <c r="M21" s="180"/>
      <c r="N21" s="180"/>
      <c r="O21" s="180"/>
      <c r="P21" s="188"/>
    </row>
    <row r="22" spans="1:16" ht="15" thickBot="1" x14ac:dyDescent="0.35">
      <c r="A22" s="194">
        <v>20</v>
      </c>
      <c r="B22" s="195"/>
      <c r="C22" s="195"/>
      <c r="D22" s="195"/>
      <c r="E22" s="195"/>
      <c r="F22" s="195"/>
      <c r="G22" s="195"/>
      <c r="H22" s="195"/>
      <c r="I22" s="195"/>
      <c r="J22" s="195"/>
      <c r="K22" s="195"/>
      <c r="L22" s="195"/>
      <c r="M22" s="195"/>
      <c r="N22" s="195"/>
      <c r="O22" s="195"/>
      <c r="P22" s="190"/>
    </row>
  </sheetData>
  <mergeCells count="7">
    <mergeCell ref="P1:P2"/>
    <mergeCell ref="A1:A2"/>
    <mergeCell ref="B1:C1"/>
    <mergeCell ref="D1:D2"/>
    <mergeCell ref="E1:E2"/>
    <mergeCell ref="F1:F2"/>
    <mergeCell ref="I1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CD653-A36C-492C-A9AF-F74A8F707F66}">
  <dimension ref="A1:P21"/>
  <sheetViews>
    <sheetView workbookViewId="0">
      <selection sqref="A1:P21"/>
    </sheetView>
  </sheetViews>
  <sheetFormatPr baseColWidth="10" defaultRowHeight="14.4" x14ac:dyDescent="0.3"/>
  <sheetData>
    <row r="1" spans="1:16" x14ac:dyDescent="0.3">
      <c r="A1" s="227" t="s">
        <v>214</v>
      </c>
      <c r="B1" s="228" t="s">
        <v>215</v>
      </c>
      <c r="C1" s="229"/>
      <c r="D1" s="230" t="s">
        <v>216</v>
      </c>
      <c r="E1" s="230" t="s">
        <v>217</v>
      </c>
      <c r="F1" s="230" t="s">
        <v>218</v>
      </c>
      <c r="G1" s="209" t="s">
        <v>219</v>
      </c>
      <c r="H1" s="209" t="s">
        <v>220</v>
      </c>
      <c r="I1" s="230" t="s">
        <v>221</v>
      </c>
      <c r="J1" s="209" t="s">
        <v>222</v>
      </c>
      <c r="K1" s="209" t="s">
        <v>223</v>
      </c>
      <c r="L1" s="209" t="s">
        <v>223</v>
      </c>
      <c r="M1" s="209" t="s">
        <v>224</v>
      </c>
      <c r="N1" s="209" t="s">
        <v>223</v>
      </c>
      <c r="O1" s="209" t="s">
        <v>223</v>
      </c>
      <c r="P1" s="210" t="s">
        <v>225</v>
      </c>
    </row>
    <row r="2" spans="1:16" ht="15" thickBot="1" x14ac:dyDescent="0.35">
      <c r="A2" s="231"/>
      <c r="B2" s="211" t="s">
        <v>226</v>
      </c>
      <c r="C2" s="211" t="s">
        <v>227</v>
      </c>
      <c r="D2" s="232"/>
      <c r="E2" s="232"/>
      <c r="F2" s="232"/>
      <c r="G2" s="211" t="s">
        <v>228</v>
      </c>
      <c r="H2" s="211" t="s">
        <v>228</v>
      </c>
      <c r="I2" s="232"/>
      <c r="J2" s="211" t="s">
        <v>229</v>
      </c>
      <c r="K2" s="211" t="s">
        <v>348</v>
      </c>
      <c r="L2" s="211" t="s">
        <v>349</v>
      </c>
      <c r="M2" s="211" t="s">
        <v>350</v>
      </c>
      <c r="N2" s="212" t="s">
        <v>233</v>
      </c>
      <c r="O2" s="211" t="s">
        <v>234</v>
      </c>
      <c r="P2" s="213"/>
    </row>
    <row r="3" spans="1:16" ht="57.6" x14ac:dyDescent="0.3">
      <c r="A3" s="214">
        <v>1</v>
      </c>
      <c r="B3" s="207">
        <v>6</v>
      </c>
      <c r="C3" s="199" t="s">
        <v>351</v>
      </c>
      <c r="D3" s="199" t="s">
        <v>305</v>
      </c>
      <c r="E3" s="199" t="s">
        <v>242</v>
      </c>
      <c r="F3" s="199"/>
      <c r="G3" s="207">
        <v>8376.81</v>
      </c>
      <c r="H3" s="207">
        <v>8382.02</v>
      </c>
      <c r="I3" s="207">
        <f>SUM(H3-G3)</f>
        <v>5.2100000000009459</v>
      </c>
      <c r="J3" s="207">
        <v>356</v>
      </c>
      <c r="K3" s="207">
        <v>160</v>
      </c>
      <c r="L3" s="207">
        <v>80</v>
      </c>
      <c r="M3" s="207">
        <f>SUM(K3-L3)</f>
        <v>80</v>
      </c>
      <c r="N3" s="207">
        <v>80</v>
      </c>
      <c r="O3" s="207"/>
      <c r="P3" s="215" t="s">
        <v>352</v>
      </c>
    </row>
    <row r="4" spans="1:16" ht="69" x14ac:dyDescent="0.3">
      <c r="A4" s="187">
        <v>2</v>
      </c>
      <c r="B4" s="179">
        <v>6</v>
      </c>
      <c r="C4" s="182" t="s">
        <v>351</v>
      </c>
      <c r="D4" s="182" t="s">
        <v>269</v>
      </c>
      <c r="E4" s="180" t="s">
        <v>270</v>
      </c>
      <c r="F4" s="182" t="s">
        <v>353</v>
      </c>
      <c r="G4" s="179">
        <v>19181</v>
      </c>
      <c r="H4" s="179">
        <v>19218</v>
      </c>
      <c r="I4" s="179">
        <f>SUM(H4-G4)</f>
        <v>37</v>
      </c>
      <c r="J4" s="179">
        <v>230</v>
      </c>
      <c r="K4" s="179">
        <v>220</v>
      </c>
      <c r="L4" s="179">
        <v>190</v>
      </c>
      <c r="M4" s="179">
        <f t="shared" ref="M4:M6" si="0">SUM(K4-L4)</f>
        <v>30</v>
      </c>
      <c r="N4" s="179">
        <v>30</v>
      </c>
      <c r="O4" s="184"/>
      <c r="P4" s="216" t="s">
        <v>354</v>
      </c>
    </row>
    <row r="5" spans="1:16" ht="27.6" x14ac:dyDescent="0.3">
      <c r="A5" s="187">
        <v>3</v>
      </c>
      <c r="B5" s="179">
        <v>6</v>
      </c>
      <c r="C5" s="180" t="s">
        <v>351</v>
      </c>
      <c r="D5" s="182" t="s">
        <v>294</v>
      </c>
      <c r="E5" s="180" t="s">
        <v>295</v>
      </c>
      <c r="F5" s="182" t="s">
        <v>355</v>
      </c>
      <c r="G5" s="179">
        <v>156212</v>
      </c>
      <c r="H5" s="179">
        <v>156248</v>
      </c>
      <c r="I5" s="179">
        <f>SUM(H5-G5)</f>
        <v>36</v>
      </c>
      <c r="J5" s="179">
        <v>300</v>
      </c>
      <c r="K5" s="179">
        <v>270</v>
      </c>
      <c r="L5" s="179">
        <v>230</v>
      </c>
      <c r="M5" s="179">
        <f t="shared" si="0"/>
        <v>40</v>
      </c>
      <c r="N5" s="179">
        <v>40</v>
      </c>
      <c r="O5" s="179"/>
      <c r="P5" s="216"/>
    </row>
    <row r="6" spans="1:16" ht="41.4" x14ac:dyDescent="0.3">
      <c r="A6" s="187">
        <v>4</v>
      </c>
      <c r="B6" s="179">
        <v>6</v>
      </c>
      <c r="C6" s="180"/>
      <c r="D6" s="182" t="s">
        <v>334</v>
      </c>
      <c r="E6" s="180" t="s">
        <v>335</v>
      </c>
      <c r="F6" s="182" t="s">
        <v>356</v>
      </c>
      <c r="G6" s="179">
        <v>2835.8</v>
      </c>
      <c r="H6" s="179">
        <v>2842.5</v>
      </c>
      <c r="I6" s="179">
        <f>SUM(H6-G6)</f>
        <v>6.6999999999998181</v>
      </c>
      <c r="J6" s="179">
        <v>165</v>
      </c>
      <c r="K6" s="179">
        <v>165</v>
      </c>
      <c r="L6" s="179">
        <v>115</v>
      </c>
      <c r="M6" s="179">
        <f t="shared" si="0"/>
        <v>50</v>
      </c>
      <c r="N6" s="179">
        <v>50</v>
      </c>
      <c r="O6" s="179"/>
      <c r="P6" s="216"/>
    </row>
    <row r="7" spans="1:16" x14ac:dyDescent="0.3">
      <c r="A7" s="187">
        <v>5</v>
      </c>
      <c r="B7" s="179"/>
      <c r="C7" s="182"/>
      <c r="D7" s="182"/>
      <c r="E7" s="182"/>
      <c r="F7" s="182"/>
      <c r="G7" s="179"/>
      <c r="H7" s="179"/>
      <c r="I7" s="179"/>
      <c r="J7" s="179"/>
      <c r="K7" s="179"/>
      <c r="L7" s="179"/>
      <c r="M7" s="179"/>
      <c r="N7" s="179"/>
      <c r="O7" s="179"/>
      <c r="P7" s="216"/>
    </row>
    <row r="8" spans="1:16" x14ac:dyDescent="0.3">
      <c r="A8" s="193">
        <v>6</v>
      </c>
      <c r="B8" s="180"/>
      <c r="C8" s="180"/>
      <c r="D8" s="182"/>
      <c r="E8" s="182"/>
      <c r="F8" s="182"/>
      <c r="G8" s="180"/>
      <c r="H8" s="180"/>
      <c r="I8" s="180"/>
      <c r="J8" s="180"/>
      <c r="K8" s="180"/>
      <c r="L8" s="180"/>
      <c r="M8" s="180"/>
      <c r="N8" s="180"/>
      <c r="O8" s="180"/>
      <c r="P8" s="188"/>
    </row>
    <row r="9" spans="1:16" x14ac:dyDescent="0.3">
      <c r="A9" s="193">
        <v>7</v>
      </c>
      <c r="B9" s="180"/>
      <c r="C9" s="182"/>
      <c r="D9" s="182"/>
      <c r="E9" s="180"/>
      <c r="F9" s="180"/>
      <c r="G9" s="180"/>
      <c r="H9" s="180"/>
      <c r="I9" s="180"/>
      <c r="J9" s="180"/>
      <c r="K9" s="180"/>
      <c r="L9" s="186"/>
      <c r="M9" s="180"/>
      <c r="N9" s="180"/>
      <c r="O9" s="180"/>
      <c r="P9" s="188"/>
    </row>
    <row r="10" spans="1:16" x14ac:dyDescent="0.3">
      <c r="A10" s="193">
        <v>8</v>
      </c>
      <c r="B10" s="180"/>
      <c r="C10" s="182"/>
      <c r="D10" s="182"/>
      <c r="E10" s="180"/>
      <c r="F10" s="182"/>
      <c r="G10" s="180"/>
      <c r="H10" s="180"/>
      <c r="I10" s="180"/>
      <c r="J10" s="180"/>
      <c r="K10" s="180"/>
      <c r="L10" s="186"/>
      <c r="M10" s="186"/>
      <c r="N10" s="180"/>
      <c r="O10" s="180"/>
      <c r="P10" s="188"/>
    </row>
    <row r="11" spans="1:16" x14ac:dyDescent="0.3">
      <c r="A11" s="193">
        <v>9</v>
      </c>
      <c r="B11" s="180"/>
      <c r="C11" s="180"/>
      <c r="D11" s="182"/>
      <c r="E11" s="180"/>
      <c r="F11" s="182"/>
      <c r="G11" s="180"/>
      <c r="H11" s="180"/>
      <c r="I11" s="180"/>
      <c r="J11" s="180"/>
      <c r="K11" s="180"/>
      <c r="L11" s="186"/>
      <c r="M11" s="180"/>
      <c r="N11" s="180"/>
      <c r="O11" s="180"/>
      <c r="P11" s="188"/>
    </row>
    <row r="12" spans="1:16" x14ac:dyDescent="0.3">
      <c r="A12" s="193">
        <v>10</v>
      </c>
      <c r="B12" s="180"/>
      <c r="C12" s="180"/>
      <c r="D12" s="182"/>
      <c r="E12" s="180"/>
      <c r="F12" s="182"/>
      <c r="G12" s="180"/>
      <c r="H12" s="180"/>
      <c r="I12" s="180"/>
      <c r="J12" s="180"/>
      <c r="K12" s="180"/>
      <c r="L12" s="186"/>
      <c r="M12" s="180"/>
      <c r="N12" s="180"/>
      <c r="O12" s="180"/>
      <c r="P12" s="188"/>
    </row>
    <row r="13" spans="1:16" x14ac:dyDescent="0.3">
      <c r="A13" s="193">
        <v>11</v>
      </c>
      <c r="B13" s="180"/>
      <c r="C13" s="180"/>
      <c r="D13" s="182"/>
      <c r="E13" s="180"/>
      <c r="F13" s="182"/>
      <c r="G13" s="180"/>
      <c r="H13" s="180"/>
      <c r="I13" s="180"/>
      <c r="J13" s="180"/>
      <c r="K13" s="180"/>
      <c r="L13" s="186"/>
      <c r="M13" s="180"/>
      <c r="N13" s="180"/>
      <c r="O13" s="180"/>
      <c r="P13" s="188"/>
    </row>
    <row r="14" spans="1:16" x14ac:dyDescent="0.3">
      <c r="A14" s="193">
        <v>12</v>
      </c>
      <c r="B14" s="180"/>
      <c r="C14" s="180"/>
      <c r="D14" s="182"/>
      <c r="E14" s="182"/>
      <c r="F14" s="182"/>
      <c r="G14" s="180"/>
      <c r="H14" s="180"/>
      <c r="I14" s="180"/>
      <c r="J14" s="180"/>
      <c r="K14" s="180"/>
      <c r="L14" s="186"/>
      <c r="M14" s="180"/>
      <c r="N14" s="180"/>
      <c r="O14" s="180"/>
      <c r="P14" s="188"/>
    </row>
    <row r="15" spans="1:16" x14ac:dyDescent="0.3">
      <c r="A15" s="193">
        <v>13</v>
      </c>
      <c r="B15" s="180"/>
      <c r="C15" s="180"/>
      <c r="D15" s="182"/>
      <c r="E15" s="180"/>
      <c r="F15" s="180"/>
      <c r="G15" s="180"/>
      <c r="H15" s="180"/>
      <c r="I15" s="180"/>
      <c r="J15" s="180"/>
      <c r="K15" s="180"/>
      <c r="L15" s="186"/>
      <c r="M15" s="180"/>
      <c r="N15" s="180"/>
      <c r="O15" s="180"/>
      <c r="P15" s="188"/>
    </row>
    <row r="16" spans="1:16" x14ac:dyDescent="0.3">
      <c r="A16" s="193">
        <v>14</v>
      </c>
      <c r="B16" s="180"/>
      <c r="C16" s="180"/>
      <c r="D16" s="180"/>
      <c r="E16" s="180"/>
      <c r="F16" s="180"/>
      <c r="G16" s="180"/>
      <c r="H16" s="180"/>
      <c r="I16" s="180"/>
      <c r="J16" s="180"/>
      <c r="K16" s="180"/>
      <c r="L16" s="186"/>
      <c r="M16" s="180"/>
      <c r="N16" s="180"/>
      <c r="O16" s="180"/>
      <c r="P16" s="188"/>
    </row>
    <row r="17" spans="1:16" x14ac:dyDescent="0.3">
      <c r="A17" s="193">
        <v>15</v>
      </c>
      <c r="B17" s="180"/>
      <c r="C17" s="180"/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0"/>
      <c r="O17" s="180"/>
      <c r="P17" s="188"/>
    </row>
    <row r="18" spans="1:16" x14ac:dyDescent="0.3">
      <c r="A18" s="193">
        <v>16</v>
      </c>
      <c r="B18" s="180"/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0"/>
      <c r="O18" s="180"/>
      <c r="P18" s="81"/>
    </row>
    <row r="19" spans="1:16" x14ac:dyDescent="0.3">
      <c r="A19" s="193">
        <v>17</v>
      </c>
      <c r="B19" s="180"/>
      <c r="C19" s="180"/>
      <c r="D19" s="180"/>
      <c r="E19" s="180"/>
      <c r="F19" s="180"/>
      <c r="G19" s="180"/>
      <c r="H19" s="180"/>
      <c r="I19" s="180"/>
      <c r="J19" s="180"/>
      <c r="K19" s="180"/>
      <c r="L19" s="186"/>
      <c r="M19" s="180"/>
      <c r="N19" s="180"/>
      <c r="O19" s="180"/>
      <c r="P19" s="188"/>
    </row>
    <row r="20" spans="1:16" x14ac:dyDescent="0.3">
      <c r="A20" s="193">
        <v>18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  <c r="L20" s="180"/>
      <c r="M20" s="180"/>
      <c r="N20" s="180"/>
      <c r="O20" s="180"/>
      <c r="P20" s="188"/>
    </row>
    <row r="21" spans="1:16" ht="15" thickBot="1" x14ac:dyDescent="0.35">
      <c r="A21" s="194">
        <v>19</v>
      </c>
      <c r="B21" s="195"/>
      <c r="C21" s="195"/>
      <c r="D21" s="195"/>
      <c r="E21" s="195"/>
      <c r="F21" s="195"/>
      <c r="G21" s="195"/>
      <c r="H21" s="195"/>
      <c r="I21" s="195"/>
      <c r="J21" s="196"/>
      <c r="K21" s="195"/>
      <c r="L21" s="195"/>
      <c r="M21" s="195"/>
      <c r="N21" s="195"/>
      <c r="O21" s="195"/>
      <c r="P21" s="190"/>
    </row>
  </sheetData>
  <mergeCells count="6">
    <mergeCell ref="A1:A2"/>
    <mergeCell ref="B1:C1"/>
    <mergeCell ref="D1:D2"/>
    <mergeCell ref="E1:E2"/>
    <mergeCell ref="F1:F2"/>
    <mergeCell ref="I1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5D0DF-1F80-48B1-B2EC-6CE1EBC9D92A}">
  <dimension ref="A1:P27"/>
  <sheetViews>
    <sheetView workbookViewId="0">
      <selection sqref="A1:XFD1048576"/>
    </sheetView>
  </sheetViews>
  <sheetFormatPr baseColWidth="10" defaultColWidth="11.44140625" defaultRowHeight="14.4" x14ac:dyDescent="0.3"/>
  <cols>
    <col min="1" max="1" width="5.109375" style="178" customWidth="1"/>
    <col min="2" max="2" width="4" style="178" bestFit="1" customWidth="1"/>
    <col min="3" max="6" width="11.44140625" style="178"/>
    <col min="7" max="7" width="17" style="178" bestFit="1" customWidth="1"/>
    <col min="8" max="8" width="15.44140625" style="178" bestFit="1" customWidth="1"/>
    <col min="9" max="10" width="11.44140625" style="178"/>
    <col min="11" max="12" width="12.6640625" style="178" bestFit="1" customWidth="1"/>
    <col min="13" max="13" width="13.109375" style="178" bestFit="1" customWidth="1"/>
    <col min="14" max="14" width="12.6640625" style="178" bestFit="1" customWidth="1"/>
    <col min="15" max="15" width="11.44140625" style="178"/>
    <col min="16" max="16" width="14" style="178" bestFit="1" customWidth="1"/>
    <col min="17" max="16384" width="11.44140625" style="178"/>
  </cols>
  <sheetData>
    <row r="1" spans="1:16" ht="15" thickBot="1" x14ac:dyDescent="0.35"/>
    <row r="2" spans="1:16" x14ac:dyDescent="0.3">
      <c r="A2" s="227" t="s">
        <v>214</v>
      </c>
      <c r="B2" s="228" t="s">
        <v>215</v>
      </c>
      <c r="C2" s="229"/>
      <c r="D2" s="230" t="s">
        <v>216</v>
      </c>
      <c r="E2" s="230" t="s">
        <v>217</v>
      </c>
      <c r="F2" s="230" t="s">
        <v>218</v>
      </c>
      <c r="G2" s="217" t="s">
        <v>219</v>
      </c>
      <c r="H2" s="217" t="s">
        <v>220</v>
      </c>
      <c r="I2" s="230" t="s">
        <v>221</v>
      </c>
      <c r="J2" s="217" t="s">
        <v>222</v>
      </c>
      <c r="K2" s="217" t="s">
        <v>223</v>
      </c>
      <c r="L2" s="217" t="s">
        <v>223</v>
      </c>
      <c r="M2" s="217" t="s">
        <v>224</v>
      </c>
      <c r="N2" s="217" t="s">
        <v>223</v>
      </c>
      <c r="O2" s="217" t="s">
        <v>223</v>
      </c>
      <c r="P2" s="233" t="s">
        <v>225</v>
      </c>
    </row>
    <row r="3" spans="1:16" ht="15" thickBot="1" x14ac:dyDescent="0.35">
      <c r="A3" s="231"/>
      <c r="B3" s="211" t="s">
        <v>226</v>
      </c>
      <c r="C3" s="211" t="s">
        <v>227</v>
      </c>
      <c r="D3" s="232"/>
      <c r="E3" s="232"/>
      <c r="F3" s="232"/>
      <c r="G3" s="218" t="s">
        <v>228</v>
      </c>
      <c r="H3" s="218" t="s">
        <v>228</v>
      </c>
      <c r="I3" s="232"/>
      <c r="J3" s="218" t="s">
        <v>229</v>
      </c>
      <c r="K3" s="218" t="s">
        <v>348</v>
      </c>
      <c r="L3" s="218" t="s">
        <v>357</v>
      </c>
      <c r="M3" s="218" t="s">
        <v>232</v>
      </c>
      <c r="N3" s="219" t="s">
        <v>233</v>
      </c>
      <c r="O3" s="218" t="s">
        <v>234</v>
      </c>
      <c r="P3" s="234"/>
    </row>
    <row r="4" spans="1:16" ht="55.2" x14ac:dyDescent="0.3">
      <c r="A4" s="207">
        <v>1</v>
      </c>
      <c r="B4" s="207">
        <v>10</v>
      </c>
      <c r="C4" s="199" t="s">
        <v>235</v>
      </c>
      <c r="D4" s="199" t="s">
        <v>339</v>
      </c>
      <c r="E4" s="199" t="s">
        <v>358</v>
      </c>
      <c r="F4" s="199" t="s">
        <v>359</v>
      </c>
      <c r="G4" s="207">
        <v>208216</v>
      </c>
      <c r="H4" s="207">
        <v>208242</v>
      </c>
      <c r="I4" s="207">
        <f>SUM(H4-G4)</f>
        <v>26</v>
      </c>
      <c r="J4" s="207">
        <v>200</v>
      </c>
      <c r="K4" s="207">
        <v>165</v>
      </c>
      <c r="L4" s="207">
        <v>170</v>
      </c>
      <c r="M4" s="207">
        <f>SUM(L4-K4)</f>
        <v>5</v>
      </c>
      <c r="N4" s="207">
        <v>5</v>
      </c>
      <c r="O4" s="207"/>
      <c r="P4" s="208" t="s">
        <v>321</v>
      </c>
    </row>
    <row r="5" spans="1:16" ht="41.4" x14ac:dyDescent="0.3">
      <c r="A5" s="179">
        <v>2</v>
      </c>
      <c r="B5" s="179"/>
      <c r="C5" s="182" t="s">
        <v>313</v>
      </c>
      <c r="D5" s="182" t="s">
        <v>282</v>
      </c>
      <c r="E5" s="180" t="s">
        <v>283</v>
      </c>
      <c r="F5" s="182" t="s">
        <v>360</v>
      </c>
      <c r="G5" s="179">
        <v>8087</v>
      </c>
      <c r="H5" s="179">
        <v>8088.5</v>
      </c>
      <c r="I5" s="179">
        <f>SUM(H5-G5)</f>
        <v>1.5</v>
      </c>
      <c r="J5" s="179">
        <v>165</v>
      </c>
      <c r="K5" s="179"/>
      <c r="L5" s="191">
        <v>45</v>
      </c>
      <c r="M5" s="179"/>
      <c r="N5" s="179">
        <v>45</v>
      </c>
      <c r="O5" s="184"/>
      <c r="P5" s="181"/>
    </row>
    <row r="6" spans="1:16" x14ac:dyDescent="0.3">
      <c r="A6" s="179">
        <v>3</v>
      </c>
      <c r="B6" s="179"/>
      <c r="C6" s="180"/>
      <c r="D6" s="182"/>
      <c r="E6" s="180"/>
      <c r="F6" s="182"/>
      <c r="G6" s="179"/>
      <c r="H6" s="179"/>
      <c r="I6" s="179"/>
      <c r="J6" s="179"/>
      <c r="K6" s="179"/>
      <c r="L6" s="183"/>
      <c r="M6" s="179"/>
      <c r="N6" s="179"/>
      <c r="O6" s="179"/>
      <c r="P6" s="181"/>
    </row>
    <row r="7" spans="1:16" x14ac:dyDescent="0.3">
      <c r="A7" s="179">
        <v>4</v>
      </c>
      <c r="B7" s="179"/>
      <c r="C7" s="180"/>
      <c r="D7" s="182"/>
      <c r="E7" s="180"/>
      <c r="F7" s="182"/>
      <c r="G7" s="179"/>
      <c r="H7" s="179"/>
      <c r="I7" s="179"/>
      <c r="J7" s="179"/>
      <c r="K7" s="179"/>
      <c r="L7" s="179"/>
      <c r="M7" s="179"/>
      <c r="N7" s="179"/>
      <c r="O7" s="179"/>
      <c r="P7" s="181"/>
    </row>
    <row r="8" spans="1:16" x14ac:dyDescent="0.3">
      <c r="A8" s="179">
        <v>5</v>
      </c>
      <c r="B8" s="179"/>
      <c r="C8" s="182"/>
      <c r="D8" s="182"/>
      <c r="E8" s="182"/>
      <c r="F8" s="182"/>
      <c r="G8" s="179"/>
      <c r="H8" s="179"/>
      <c r="I8" s="179"/>
      <c r="J8" s="179"/>
      <c r="K8" s="179"/>
      <c r="L8" s="179"/>
      <c r="M8" s="179"/>
      <c r="N8" s="179"/>
      <c r="O8" s="179"/>
      <c r="P8" s="181"/>
    </row>
    <row r="9" spans="1:16" x14ac:dyDescent="0.3">
      <c r="A9" s="180">
        <v>6</v>
      </c>
      <c r="B9" s="180"/>
      <c r="C9" s="180"/>
      <c r="D9" s="182"/>
      <c r="E9" s="182"/>
      <c r="F9" s="182"/>
      <c r="G9" s="180"/>
      <c r="H9" s="180"/>
      <c r="I9" s="180"/>
      <c r="J9" s="180"/>
      <c r="K9" s="180"/>
      <c r="L9" s="180"/>
      <c r="M9" s="180"/>
      <c r="N9" s="180"/>
      <c r="O9" s="180"/>
      <c r="P9" s="182"/>
    </row>
    <row r="10" spans="1:16" x14ac:dyDescent="0.3">
      <c r="A10" s="180">
        <v>7</v>
      </c>
      <c r="B10" s="180"/>
      <c r="C10" s="182"/>
      <c r="D10" s="182"/>
      <c r="E10" s="180"/>
      <c r="F10" s="180"/>
      <c r="G10" s="180"/>
      <c r="H10" s="180"/>
      <c r="I10" s="180"/>
      <c r="J10" s="180"/>
      <c r="K10" s="180"/>
      <c r="L10" s="186"/>
      <c r="M10" s="180"/>
      <c r="N10" s="180"/>
      <c r="O10" s="180"/>
      <c r="P10" s="182"/>
    </row>
    <row r="11" spans="1:16" x14ac:dyDescent="0.3">
      <c r="A11" s="180">
        <v>8</v>
      </c>
      <c r="B11" s="180"/>
      <c r="C11" s="182"/>
      <c r="D11" s="182"/>
      <c r="E11" s="180"/>
      <c r="F11" s="182"/>
      <c r="G11" s="180"/>
      <c r="H11" s="180"/>
      <c r="I11" s="180"/>
      <c r="J11" s="180"/>
      <c r="K11" s="180"/>
      <c r="L11" s="186"/>
      <c r="M11" s="186"/>
      <c r="N11" s="180"/>
      <c r="O11" s="180"/>
      <c r="P11" s="182"/>
    </row>
    <row r="12" spans="1:16" x14ac:dyDescent="0.3">
      <c r="A12" s="180">
        <v>9</v>
      </c>
      <c r="B12" s="180"/>
      <c r="C12" s="180"/>
      <c r="D12" s="182"/>
      <c r="E12" s="180"/>
      <c r="F12" s="182"/>
      <c r="G12" s="180"/>
      <c r="H12" s="180"/>
      <c r="I12" s="180"/>
      <c r="J12" s="180"/>
      <c r="K12" s="180"/>
      <c r="L12" s="186"/>
      <c r="M12" s="180"/>
      <c r="N12" s="180"/>
      <c r="O12" s="180"/>
      <c r="P12" s="182"/>
    </row>
    <row r="13" spans="1:16" x14ac:dyDescent="0.3">
      <c r="A13" s="180">
        <v>10</v>
      </c>
      <c r="B13" s="180"/>
      <c r="C13" s="180"/>
      <c r="D13" s="182"/>
      <c r="E13" s="180"/>
      <c r="F13" s="182"/>
      <c r="G13" s="180"/>
      <c r="H13" s="180"/>
      <c r="I13" s="180"/>
      <c r="J13" s="180"/>
      <c r="K13" s="180"/>
      <c r="L13" s="186"/>
      <c r="M13" s="180"/>
      <c r="N13" s="180"/>
      <c r="O13" s="180"/>
      <c r="P13" s="182"/>
    </row>
    <row r="14" spans="1:16" x14ac:dyDescent="0.3">
      <c r="A14" s="180">
        <v>11</v>
      </c>
      <c r="B14" s="180"/>
      <c r="C14" s="180"/>
      <c r="D14" s="182"/>
      <c r="E14" s="180"/>
      <c r="F14" s="182"/>
      <c r="G14" s="180"/>
      <c r="H14" s="180"/>
      <c r="I14" s="180"/>
      <c r="J14" s="180"/>
      <c r="K14" s="180"/>
      <c r="L14" s="186"/>
      <c r="M14" s="180"/>
      <c r="N14" s="180"/>
      <c r="O14" s="180"/>
      <c r="P14" s="182"/>
    </row>
    <row r="15" spans="1:16" x14ac:dyDescent="0.3">
      <c r="A15" s="180">
        <v>12</v>
      </c>
      <c r="B15" s="180"/>
      <c r="C15" s="180"/>
      <c r="D15" s="182"/>
      <c r="E15" s="182"/>
      <c r="F15" s="182"/>
      <c r="G15" s="180"/>
      <c r="H15" s="180"/>
      <c r="I15" s="180"/>
      <c r="J15" s="180"/>
      <c r="K15" s="180"/>
      <c r="L15" s="186"/>
      <c r="M15" s="180"/>
      <c r="N15" s="180"/>
      <c r="O15" s="180"/>
      <c r="P15" s="182"/>
    </row>
    <row r="16" spans="1:16" x14ac:dyDescent="0.3">
      <c r="A16" s="180">
        <v>13</v>
      </c>
      <c r="B16" s="180"/>
      <c r="C16" s="180"/>
      <c r="D16" s="182"/>
      <c r="E16" s="180"/>
      <c r="F16" s="180"/>
      <c r="G16" s="180"/>
      <c r="H16" s="180"/>
      <c r="I16" s="180"/>
      <c r="J16" s="180"/>
      <c r="K16" s="180"/>
      <c r="L16" s="186"/>
      <c r="M16" s="180"/>
      <c r="N16" s="180"/>
      <c r="O16" s="180"/>
      <c r="P16" s="182"/>
    </row>
    <row r="17" spans="1:16" x14ac:dyDescent="0.3">
      <c r="A17" s="180">
        <v>14</v>
      </c>
      <c r="B17" s="180"/>
      <c r="C17" s="180"/>
      <c r="D17" s="180"/>
      <c r="E17" s="180"/>
      <c r="F17" s="180"/>
      <c r="G17" s="180"/>
      <c r="H17" s="180"/>
      <c r="I17" s="180"/>
      <c r="J17" s="180"/>
      <c r="K17" s="180"/>
      <c r="L17" s="186"/>
      <c r="M17" s="180"/>
      <c r="N17" s="180"/>
      <c r="O17" s="180"/>
      <c r="P17" s="182"/>
    </row>
    <row r="18" spans="1:16" x14ac:dyDescent="0.3">
      <c r="A18" s="180">
        <v>15</v>
      </c>
      <c r="B18" s="180"/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0"/>
      <c r="O18" s="180"/>
      <c r="P18" s="182"/>
    </row>
    <row r="19" spans="1:16" x14ac:dyDescent="0.3">
      <c r="A19" s="180">
        <v>16</v>
      </c>
      <c r="B19" s="180"/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80"/>
    </row>
    <row r="20" spans="1:16" x14ac:dyDescent="0.3">
      <c r="A20" s="180">
        <v>17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  <c r="L20" s="186"/>
      <c r="M20" s="180"/>
      <c r="N20" s="180"/>
      <c r="O20" s="180"/>
      <c r="P20" s="182"/>
    </row>
    <row r="21" spans="1:16" x14ac:dyDescent="0.3">
      <c r="A21" s="180">
        <v>18</v>
      </c>
      <c r="B21" s="180"/>
      <c r="C21" s="180"/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0"/>
      <c r="O21" s="180"/>
      <c r="P21" s="182"/>
    </row>
    <row r="22" spans="1:16" x14ac:dyDescent="0.3">
      <c r="A22" s="180">
        <v>19</v>
      </c>
      <c r="B22" s="180"/>
      <c r="C22" s="180"/>
      <c r="D22" s="180"/>
      <c r="E22" s="180"/>
      <c r="F22" s="180"/>
      <c r="G22" s="180"/>
      <c r="H22" s="180"/>
      <c r="I22" s="180"/>
      <c r="J22" s="182"/>
      <c r="K22" s="180"/>
      <c r="L22" s="180"/>
      <c r="M22" s="180"/>
      <c r="N22" s="180"/>
      <c r="O22" s="180"/>
      <c r="P22" s="182"/>
    </row>
    <row r="24" spans="1:16" ht="15" thickBot="1" x14ac:dyDescent="0.35"/>
    <row r="25" spans="1:16" ht="15" thickBot="1" x14ac:dyDescent="0.35">
      <c r="K25" s="235" t="s">
        <v>361</v>
      </c>
      <c r="L25" s="236"/>
      <c r="M25" s="237"/>
      <c r="N25" s="192">
        <f>SUM(N4:N24)</f>
        <v>50</v>
      </c>
    </row>
    <row r="26" spans="1:16" ht="15" thickBot="1" x14ac:dyDescent="0.35"/>
    <row r="27" spans="1:16" ht="15" thickBot="1" x14ac:dyDescent="0.35">
      <c r="K27" s="238" t="s">
        <v>362</v>
      </c>
      <c r="L27" s="239"/>
      <c r="M27" s="240"/>
      <c r="N27" s="220">
        <v>1662</v>
      </c>
    </row>
  </sheetData>
  <mergeCells count="9">
    <mergeCell ref="P2:P3"/>
    <mergeCell ref="K25:M25"/>
    <mergeCell ref="K27:M27"/>
    <mergeCell ref="A2:A3"/>
    <mergeCell ref="B2:C2"/>
    <mergeCell ref="D2:D3"/>
    <mergeCell ref="E2:E3"/>
    <mergeCell ref="F2:F3"/>
    <mergeCell ref="I2:I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54954-869D-45CE-8AB9-02DF4A24243E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3E163-AFF4-4100-8D95-4DE1E5DF602B}">
  <dimension ref="A1:M9"/>
  <sheetViews>
    <sheetView tabSelected="1" workbookViewId="0">
      <selection sqref="A1:M9"/>
    </sheetView>
  </sheetViews>
  <sheetFormatPr baseColWidth="10" defaultRowHeight="14.4" x14ac:dyDescent="0.3"/>
  <sheetData>
    <row r="1" spans="1:13" x14ac:dyDescent="0.3">
      <c r="A1" s="241" t="s">
        <v>363</v>
      </c>
      <c r="B1" s="241" t="s">
        <v>364</v>
      </c>
      <c r="C1" s="241" t="s">
        <v>365</v>
      </c>
      <c r="D1" s="241" t="s">
        <v>366</v>
      </c>
      <c r="E1" s="241" t="s">
        <v>367</v>
      </c>
      <c r="F1" s="241" t="s">
        <v>368</v>
      </c>
      <c r="G1" s="241" t="s">
        <v>369</v>
      </c>
      <c r="H1" s="241" t="s">
        <v>370</v>
      </c>
      <c r="I1" s="241" t="s">
        <v>371</v>
      </c>
      <c r="J1" s="241" t="s">
        <v>216</v>
      </c>
      <c r="K1" s="241" t="s">
        <v>372</v>
      </c>
      <c r="L1" s="241" t="s">
        <v>373</v>
      </c>
      <c r="M1" s="241" t="s">
        <v>374</v>
      </c>
    </row>
    <row r="2" spans="1:13" ht="86.4" x14ac:dyDescent="0.3">
      <c r="A2" s="242">
        <v>1</v>
      </c>
      <c r="B2" s="242" t="s">
        <v>375</v>
      </c>
      <c r="C2" s="242" t="s">
        <v>376</v>
      </c>
      <c r="D2" s="242" t="s">
        <v>377</v>
      </c>
      <c r="E2" s="242" t="s">
        <v>378</v>
      </c>
      <c r="F2" s="242">
        <v>1</v>
      </c>
      <c r="G2" s="242"/>
      <c r="H2" s="242"/>
      <c r="I2" s="242" t="s">
        <v>379</v>
      </c>
      <c r="J2" s="242" t="s">
        <v>380</v>
      </c>
      <c r="K2" s="242" t="s">
        <v>381</v>
      </c>
      <c r="L2" s="242" t="s">
        <v>382</v>
      </c>
      <c r="M2" s="242">
        <v>1</v>
      </c>
    </row>
    <row r="3" spans="1:13" ht="43.2" x14ac:dyDescent="0.3">
      <c r="A3" s="242">
        <v>2</v>
      </c>
      <c r="B3" s="242" t="s">
        <v>375</v>
      </c>
      <c r="C3" s="242" t="s">
        <v>376</v>
      </c>
      <c r="D3" s="242"/>
      <c r="E3" s="242" t="s">
        <v>383</v>
      </c>
      <c r="F3" s="242">
        <v>17.5</v>
      </c>
      <c r="G3" s="242" t="s">
        <v>384</v>
      </c>
      <c r="H3" s="242"/>
      <c r="I3" s="242" t="s">
        <v>385</v>
      </c>
      <c r="J3" s="242" t="s">
        <v>386</v>
      </c>
      <c r="K3" s="242" t="s">
        <v>387</v>
      </c>
      <c r="L3" s="242"/>
      <c r="M3" s="242">
        <v>1</v>
      </c>
    </row>
    <row r="4" spans="1:13" ht="57.6" x14ac:dyDescent="0.3">
      <c r="A4" s="242">
        <v>3</v>
      </c>
      <c r="B4" s="242" t="s">
        <v>375</v>
      </c>
      <c r="C4" s="242" t="s">
        <v>376</v>
      </c>
      <c r="D4" s="242"/>
      <c r="E4" s="242" t="s">
        <v>388</v>
      </c>
      <c r="F4" s="242">
        <v>1</v>
      </c>
      <c r="G4" s="242" t="s">
        <v>389</v>
      </c>
      <c r="H4" s="242" t="s">
        <v>390</v>
      </c>
      <c r="I4" s="242" t="s">
        <v>391</v>
      </c>
      <c r="J4" s="242" t="s">
        <v>386</v>
      </c>
      <c r="K4" s="242" t="s">
        <v>387</v>
      </c>
      <c r="L4" s="242"/>
      <c r="M4" s="242">
        <v>2</v>
      </c>
    </row>
    <row r="5" spans="1:13" ht="43.2" x14ac:dyDescent="0.3">
      <c r="A5" s="242">
        <v>4</v>
      </c>
      <c r="B5" s="242" t="s">
        <v>375</v>
      </c>
      <c r="C5" s="242" t="s">
        <v>376</v>
      </c>
      <c r="D5" s="242"/>
      <c r="E5" s="242" t="s">
        <v>383</v>
      </c>
      <c r="F5" s="242">
        <v>17.5</v>
      </c>
      <c r="G5" s="242" t="s">
        <v>384</v>
      </c>
      <c r="H5" s="242"/>
      <c r="I5" s="242" t="s">
        <v>385</v>
      </c>
      <c r="J5" s="242" t="s">
        <v>386</v>
      </c>
      <c r="K5" s="242" t="s">
        <v>387</v>
      </c>
      <c r="L5" s="242"/>
      <c r="M5" s="242">
        <v>3</v>
      </c>
    </row>
    <row r="6" spans="1:13" ht="43.2" x14ac:dyDescent="0.3">
      <c r="A6" s="242">
        <v>5</v>
      </c>
      <c r="B6" s="242" t="s">
        <v>375</v>
      </c>
      <c r="C6" s="242" t="s">
        <v>392</v>
      </c>
      <c r="D6" s="242"/>
      <c r="E6" s="242" t="s">
        <v>388</v>
      </c>
      <c r="F6" s="242">
        <v>1</v>
      </c>
      <c r="G6" s="242" t="s">
        <v>393</v>
      </c>
      <c r="H6" s="242" t="s">
        <v>394</v>
      </c>
      <c r="I6" s="242" t="s">
        <v>395</v>
      </c>
      <c r="J6" s="242" t="s">
        <v>386</v>
      </c>
      <c r="K6" s="242" t="s">
        <v>387</v>
      </c>
      <c r="L6" s="242"/>
      <c r="M6" s="242">
        <v>4</v>
      </c>
    </row>
    <row r="7" spans="1:13" ht="43.2" x14ac:dyDescent="0.3">
      <c r="A7" s="242">
        <v>6</v>
      </c>
      <c r="B7" s="242" t="s">
        <v>375</v>
      </c>
      <c r="C7" s="242" t="s">
        <v>396</v>
      </c>
      <c r="D7" s="242"/>
      <c r="E7" s="242" t="s">
        <v>388</v>
      </c>
      <c r="F7" s="242">
        <v>1</v>
      </c>
      <c r="G7" s="242" t="s">
        <v>397</v>
      </c>
      <c r="H7" s="242" t="s">
        <v>398</v>
      </c>
      <c r="I7" s="242" t="s">
        <v>399</v>
      </c>
      <c r="J7" s="242" t="s">
        <v>400</v>
      </c>
      <c r="K7" s="242" t="s">
        <v>251</v>
      </c>
      <c r="L7" s="242"/>
      <c r="M7" s="242">
        <v>5</v>
      </c>
    </row>
    <row r="8" spans="1:13" ht="57.6" x14ac:dyDescent="0.3">
      <c r="A8" s="242">
        <v>7</v>
      </c>
      <c r="B8" s="242" t="s">
        <v>401</v>
      </c>
      <c r="C8" s="242" t="s">
        <v>402</v>
      </c>
      <c r="D8" s="242"/>
      <c r="E8" s="242" t="s">
        <v>388</v>
      </c>
      <c r="F8" s="242">
        <v>1</v>
      </c>
      <c r="G8" s="242" t="s">
        <v>403</v>
      </c>
      <c r="H8" s="242"/>
      <c r="I8" s="242" t="s">
        <v>404</v>
      </c>
      <c r="J8" s="242" t="s">
        <v>405</v>
      </c>
      <c r="K8" s="242" t="s">
        <v>387</v>
      </c>
      <c r="L8" s="242"/>
      <c r="M8" s="242">
        <v>6</v>
      </c>
    </row>
    <row r="9" spans="1:13" ht="43.2" x14ac:dyDescent="0.3">
      <c r="A9" s="242">
        <v>8</v>
      </c>
      <c r="B9" s="242" t="s">
        <v>401</v>
      </c>
      <c r="C9" s="242" t="s">
        <v>406</v>
      </c>
      <c r="D9" s="242"/>
      <c r="E9" s="242" t="s">
        <v>388</v>
      </c>
      <c r="F9" s="242">
        <v>1</v>
      </c>
      <c r="G9" s="242" t="s">
        <v>407</v>
      </c>
      <c r="H9" s="242"/>
      <c r="I9" s="242" t="s">
        <v>399</v>
      </c>
      <c r="J9" s="242" t="s">
        <v>405</v>
      </c>
      <c r="K9" s="242" t="s">
        <v>387</v>
      </c>
      <c r="L9" s="242"/>
      <c r="M9" s="242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Hoja1</vt:lpstr>
      <vt:lpstr>Hoja2</vt:lpstr>
      <vt:lpstr>Hoja3</vt:lpstr>
      <vt:lpstr>Hoja4</vt:lpstr>
      <vt:lpstr>Hoja5</vt:lpstr>
      <vt:lpstr>Hoja6</vt:lpstr>
      <vt:lpstr>Hoja7</vt:lpstr>
      <vt:lpstr>Hoja8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2026-09-11T20:20:36Z</dcterms:modified>
</cp:coreProperties>
</file>